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600" yWindow="30" windowWidth="19400" windowHeight="9410" xr2:uid="{00000000-000D-0000-FFFF-FFFF00000000}"/>
  </bookViews>
  <sheets>
    <sheet name="縦集計" sheetId="1" r:id="rId1"/>
  </sheets>
  <definedNames>
    <definedName name="_xlnm.Print_Area" localSheetId="0">縦集計!$A$1:$W$47</definedName>
    <definedName name="_xlnm.Print_Titles" localSheetId="0">縦集計!$1:$6</definedName>
  </definedNames>
  <calcPr calcId="171027"/>
</workbook>
</file>

<file path=xl/calcChain.xml><?xml version="1.0" encoding="utf-8"?>
<calcChain xmlns="http://schemas.openxmlformats.org/spreadsheetml/2006/main">
  <c r="G47" i="1" l="1"/>
  <c r="E43" i="1" l="1"/>
  <c r="V20" i="1" l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E20" i="1" l="1"/>
  <c r="F43" i="1" l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 s="1"/>
  <c r="E44" i="1"/>
  <c r="F20" i="1"/>
  <c r="G20" i="1"/>
  <c r="H20" i="1"/>
  <c r="I20" i="1"/>
  <c r="J20" i="1"/>
  <c r="K20" i="1"/>
  <c r="L20" i="1"/>
  <c r="M20" i="1"/>
  <c r="N20" i="1"/>
  <c r="O20" i="1"/>
  <c r="O44" i="1" s="1"/>
  <c r="P20" i="1"/>
  <c r="Q20" i="1"/>
  <c r="R20" i="1"/>
  <c r="S20" i="1"/>
  <c r="S44" i="1" s="1"/>
  <c r="T20" i="1"/>
  <c r="U20" i="1"/>
  <c r="W20" i="1"/>
  <c r="G44" i="1" l="1"/>
  <c r="P44" i="1"/>
  <c r="T44" i="1"/>
  <c r="H44" i="1"/>
  <c r="K44" i="1"/>
  <c r="L44" i="1"/>
  <c r="R44" i="1"/>
  <c r="N44" i="1"/>
  <c r="N45" i="1" s="1"/>
  <c r="N47" i="1" s="1"/>
  <c r="J44" i="1"/>
  <c r="F44" i="1"/>
  <c r="U44" i="1"/>
  <c r="Q44" i="1"/>
  <c r="P45" i="1" s="1"/>
  <c r="M44" i="1"/>
  <c r="I44" i="1"/>
  <c r="U45" i="1"/>
  <c r="N46" i="1"/>
  <c r="S46" i="1"/>
  <c r="R45" i="1" l="1"/>
  <c r="T47" i="1" s="1"/>
  <c r="P47" i="1"/>
  <c r="Q47" i="1"/>
  <c r="E45" i="1"/>
  <c r="F47" i="1" s="1"/>
  <c r="P46" i="1"/>
  <c r="F46" i="1"/>
  <c r="H45" i="1"/>
  <c r="K47" i="1" s="1"/>
  <c r="J46" i="1"/>
  <c r="O47" i="1"/>
  <c r="S47" i="1" l="1"/>
  <c r="J47" i="1"/>
  <c r="V45" i="1"/>
  <c r="V46" i="1" s="1"/>
  <c r="V47" i="1" l="1"/>
</calcChain>
</file>

<file path=xl/sharedStrings.xml><?xml version="1.0" encoding="utf-8"?>
<sst xmlns="http://schemas.openxmlformats.org/spreadsheetml/2006/main" count="88" uniqueCount="87">
  <si>
    <t>【新規申請】</t>
    <rPh sb="1" eb="3">
      <t>シンキ</t>
    </rPh>
    <rPh sb="3" eb="5">
      <t>シンセイ</t>
    </rPh>
    <phoneticPr fontId="1"/>
  </si>
  <si>
    <t>研修項目</t>
    <rPh sb="0" eb="2">
      <t>ケンシュウ</t>
    </rPh>
    <phoneticPr fontId="1"/>
  </si>
  <si>
    <t>Ⅰ．医療倫理と法令を順守する</t>
  </si>
  <si>
    <t>Ⅱ．基本的業務の向上を図る</t>
  </si>
  <si>
    <t>Ⅲ．チーム医療を実践する</t>
  </si>
  <si>
    <t>Ⅳ．医療安全を推進する</t>
  </si>
  <si>
    <t>Ⅴ．ファーマシューティカルケアを実践する。</t>
    <phoneticPr fontId="1"/>
  </si>
  <si>
    <t>その他</t>
    <rPh sb="2" eb="3">
      <t>タ</t>
    </rPh>
    <phoneticPr fontId="1"/>
  </si>
  <si>
    <t>取得単位数</t>
    <rPh sb="0" eb="2">
      <t>シュトク</t>
    </rPh>
    <rPh sb="2" eb="5">
      <t>タンイスウ</t>
    </rPh>
    <phoneticPr fontId="1"/>
  </si>
  <si>
    <t>認定条件</t>
    <rPh sb="0" eb="2">
      <t>ニンテイ</t>
    </rPh>
    <rPh sb="2" eb="4">
      <t>ジョウケン</t>
    </rPh>
    <phoneticPr fontId="1"/>
  </si>
  <si>
    <t>一項目以上
合計　２単位以上</t>
    <rPh sb="0" eb="5">
      <t>イチコウモクイジョウ</t>
    </rPh>
    <rPh sb="6" eb="8">
      <t>ゴウケイ</t>
    </rPh>
    <rPh sb="10" eb="14">
      <t>タンイイジョウ</t>
    </rPh>
    <phoneticPr fontId="1"/>
  </si>
  <si>
    <t>二項目以上
合計　４単位以上</t>
    <rPh sb="0" eb="3">
      <t>ニコウモク</t>
    </rPh>
    <rPh sb="3" eb="5">
      <t>イジョウ</t>
    </rPh>
    <rPh sb="6" eb="8">
      <t>ゴウケイ</t>
    </rPh>
    <rPh sb="10" eb="14">
      <t>タンイイジョウ</t>
    </rPh>
    <phoneticPr fontId="1"/>
  </si>
  <si>
    <t>各項目履修
合計　４単位以上</t>
    <rPh sb="0" eb="3">
      <t>カクコウモク</t>
    </rPh>
    <rPh sb="3" eb="5">
      <t>リシュウ</t>
    </rPh>
    <rPh sb="6" eb="8">
      <t>ゴウケイ</t>
    </rPh>
    <rPh sb="10" eb="14">
      <t>タンイイジョウ</t>
    </rPh>
    <phoneticPr fontId="1"/>
  </si>
  <si>
    <t>各項目履修
合計　６単位以上</t>
    <rPh sb="0" eb="3">
      <t>カクコウモク</t>
    </rPh>
    <rPh sb="3" eb="5">
      <t>リシュウ</t>
    </rPh>
    <rPh sb="6" eb="8">
      <t>ゴウケイ</t>
    </rPh>
    <rPh sb="10" eb="14">
      <t>タンイイジョウ</t>
    </rPh>
    <phoneticPr fontId="1"/>
  </si>
  <si>
    <t>単位：分</t>
    <rPh sb="0" eb="2">
      <t>タンイ</t>
    </rPh>
    <rPh sb="3" eb="4">
      <t>フン</t>
    </rPh>
    <phoneticPr fontId="1"/>
  </si>
  <si>
    <t xml:space="preserve"> </t>
    <phoneticPr fontId="1"/>
  </si>
  <si>
    <t xml:space="preserve"> 研修番号</t>
    <rPh sb="1" eb="3">
      <t>ケンシュウ</t>
    </rPh>
    <rPh sb="3" eb="5">
      <t>バンゴウ</t>
    </rPh>
    <phoneticPr fontId="1"/>
  </si>
  <si>
    <t xml:space="preserve">Ⅰ－１ </t>
    <phoneticPr fontId="1"/>
  </si>
  <si>
    <t xml:space="preserve">Ⅰ－２ </t>
    <phoneticPr fontId="1"/>
  </si>
  <si>
    <t xml:space="preserve">Ⅰ－３ </t>
  </si>
  <si>
    <t>Ⅱ－１</t>
  </si>
  <si>
    <t>Ⅱ－２</t>
  </si>
  <si>
    <t xml:space="preserve">Ⅱ－３ </t>
    <phoneticPr fontId="1"/>
  </si>
  <si>
    <t>Ⅱ－４</t>
  </si>
  <si>
    <t>Ⅱ－５</t>
  </si>
  <si>
    <t>Ⅱ－６</t>
  </si>
  <si>
    <t>Ⅲ－１</t>
  </si>
  <si>
    <t xml:space="preserve">Ⅲ－２ </t>
    <phoneticPr fontId="1"/>
  </si>
  <si>
    <t>Ⅳ－１</t>
  </si>
  <si>
    <t>Ⅳ－２</t>
  </si>
  <si>
    <t>Ⅴ－１</t>
  </si>
  <si>
    <t xml:space="preserve">Ⅴ－２ </t>
    <phoneticPr fontId="1"/>
  </si>
  <si>
    <t xml:space="preserve">Ⅴ－３ </t>
    <phoneticPr fontId="1"/>
  </si>
  <si>
    <t>カリキュラムなし</t>
    <phoneticPr fontId="1"/>
  </si>
  <si>
    <t>《使用法》
①日病薬のHPの研修会単位リストの該当行をコピー
②下の黄色の行に項目を限定して”値”のみを貼り付ける</t>
    <rPh sb="1" eb="4">
      <t>シヨウホウ</t>
    </rPh>
    <rPh sb="7" eb="8">
      <t>ニチ</t>
    </rPh>
    <rPh sb="8" eb="9">
      <t>ビョウ</t>
    </rPh>
    <rPh sb="9" eb="10">
      <t>ヤク</t>
    </rPh>
    <rPh sb="14" eb="16">
      <t>ケンシュウ</t>
    </rPh>
    <rPh sb="16" eb="17">
      <t>カイ</t>
    </rPh>
    <rPh sb="17" eb="19">
      <t>タンイ</t>
    </rPh>
    <rPh sb="23" eb="25">
      <t>ガイトウ</t>
    </rPh>
    <rPh sb="25" eb="26">
      <t>ギョウ</t>
    </rPh>
    <rPh sb="33" eb="34">
      <t>シタ</t>
    </rPh>
    <rPh sb="35" eb="37">
      <t>キイロ</t>
    </rPh>
    <rPh sb="38" eb="39">
      <t>ギョウ</t>
    </rPh>
    <rPh sb="40" eb="42">
      <t>コウモク</t>
    </rPh>
    <rPh sb="43" eb="45">
      <t>ゲンテイ</t>
    </rPh>
    <rPh sb="48" eb="49">
      <t>アタイ</t>
    </rPh>
    <rPh sb="53" eb="54">
      <t>ハ</t>
    </rPh>
    <rPh sb="55" eb="56">
      <t>ツ</t>
    </rPh>
    <phoneticPr fontId="1"/>
  </si>
  <si>
    <t xml:space="preserve">薬剤師の使命と責任 </t>
  </si>
  <si>
    <t>医療制度</t>
  </si>
  <si>
    <t>法令順守</t>
  </si>
  <si>
    <t>調剤</t>
  </si>
  <si>
    <t>製剤</t>
  </si>
  <si>
    <t>医薬品情報</t>
  </si>
  <si>
    <t>医薬品管理</t>
  </si>
  <si>
    <t>マネジメント</t>
  </si>
  <si>
    <t>教育・研究</t>
    <phoneticPr fontId="1"/>
  </si>
  <si>
    <t>病棟・外来業務
（医療コミュニケーション）</t>
    <phoneticPr fontId="1"/>
  </si>
  <si>
    <t>連携</t>
  </si>
  <si>
    <t>リスクマネジメント
（医薬品安全管理）</t>
    <phoneticPr fontId="1"/>
  </si>
  <si>
    <t>感染制御・管理</t>
  </si>
  <si>
    <t xml:space="preserve"> 医薬品（製剤）特性</t>
    <phoneticPr fontId="1"/>
  </si>
  <si>
    <t>疾病・薬物療法</t>
  </si>
  <si>
    <t xml:space="preserve">患者特性 </t>
    <phoneticPr fontId="1"/>
  </si>
  <si>
    <t>〈具体例：関連する研修事例〉</t>
  </si>
  <si>
    <t>薬剤師の使命、ヒューマニズム、インフォームドコンセント、患者の権利、終末期医療</t>
  </si>
  <si>
    <t>医療保険制度、DPC、高齢者医療制度、介護保険制度、診療報酬制度、介護報酬制度、公知申請制度、医薬品副作用救済制度、生物由来製品感染等被害救済制度、公費負担制度、特定疾患治療研究事業（難病対策）</t>
    <phoneticPr fontId="1"/>
  </si>
  <si>
    <t>医療法、薬事法、薬剤師法、介護保険法、健康保険法、麻薬及び向精神薬取締法、毒物及び劇物取締法、</t>
  </si>
  <si>
    <t>処方監査、処方解析、注射剤調剤、無菌的混合調製、疑義照会</t>
  </si>
  <si>
    <t>院内製剤、クラス分類、品質管理、倫理審査、院内製剤の調製及び使用に関する指針</t>
  </si>
  <si>
    <t>後発医薬品、添付文書、インタビューフォーム、安全性情報、市販後調査、健康食品、サプリメント、中毒情報、適応外使用、リスクマネジメントプラン（RMP）</t>
    <phoneticPr fontId="1"/>
  </si>
  <si>
    <t xml:space="preserve">  在庫管理、SPD、麻薬、毒薬、向精神薬、血液製剤、放射性医薬品、診療材料</t>
    <phoneticPr fontId="1"/>
  </si>
  <si>
    <t xml:space="preserve">  病院経営、医薬品コスト管理、薬剤経済効果、人事マネジメント</t>
    <phoneticPr fontId="1"/>
  </si>
  <si>
    <t>実務実習、モデルコアカリキュラム、臨床研究、臨床研究に関する倫理指針、倫理審査、文献検索・比較方法、統計学、論文、治験</t>
    <phoneticPr fontId="1"/>
  </si>
  <si>
    <t>薬歴、薬学的管理、ハイリスク薬、服薬アドヒアランス、処方設計、処方提案、薬物相互作用、バイタルサイン、フィジカルアセスメント、副作用モニタリング、レジメン管理、コミュニケーションスキル、カウンセリング、コーチング、医療面接</t>
    <phoneticPr fontId="1"/>
  </si>
  <si>
    <t>病薬連携、薬薬連携、病診連携、地域連携、多職種連携、救急医療、災害医療、予防医療、地域医療（プライマリ・ケア）、在宅医療、クリニカルパス、プロトコール、栄養サポート、緩和医療</t>
    <phoneticPr fontId="1"/>
  </si>
  <si>
    <t>ヒヤリハット、事故事例分析、医薬品安全、医療機器安全、プレアボイド、放射線被曝、抗がん剤暴露、医薬品安全管理手順書</t>
    <phoneticPr fontId="1"/>
  </si>
  <si>
    <t xml:space="preserve">  院内感染、感染対策、耐性菌、抗菌薬適正使用、消毒薬、サーベイランス</t>
    <phoneticPr fontId="1"/>
  </si>
  <si>
    <t>薬物動態学、薬力学、TDM、PK/PD、ADME、薬物相互作用、副作用、漢方、ＤＤＳ、生物学的製剤、抗体医薬品、バイオシミラー</t>
    <phoneticPr fontId="1"/>
  </si>
  <si>
    <t>小児、高齢者、妊婦・授乳婦</t>
  </si>
  <si>
    <t>学会等</t>
    <rPh sb="0" eb="3">
      <t>ガッカイトウ</t>
    </rPh>
    <phoneticPr fontId="1"/>
  </si>
  <si>
    <t>研修会開催日</t>
    <rPh sb="0" eb="3">
      <t>ケンシュウカイ</t>
    </rPh>
    <rPh sb="3" eb="6">
      <t>カイサイビ</t>
    </rPh>
    <phoneticPr fontId="1"/>
  </si>
  <si>
    <t>研修受付番号</t>
    <rPh sb="2" eb="4">
      <t>ウケツケ</t>
    </rPh>
    <phoneticPr fontId="1"/>
  </si>
  <si>
    <t>研修会名</t>
    <rPh sb="0" eb="3">
      <t>ケンシュウカイ</t>
    </rPh>
    <rPh sb="3" eb="4">
      <t>メイ</t>
    </rPh>
    <phoneticPr fontId="1"/>
  </si>
  <si>
    <t>研修実施機関名</t>
    <rPh sb="0" eb="2">
      <t>ケンシュウ</t>
    </rPh>
    <rPh sb="2" eb="4">
      <t>ジッシ</t>
    </rPh>
    <rPh sb="4" eb="6">
      <t>キカン</t>
    </rPh>
    <rPh sb="6" eb="7">
      <t>メイ</t>
    </rPh>
    <phoneticPr fontId="1"/>
  </si>
  <si>
    <t>原則各90分　1単位、（45分以上90分未満＝0.5単位、90分以上は45分毎に0.5単位加算）</t>
  </si>
  <si>
    <t>研修時間</t>
    <rPh sb="0" eb="2">
      <t>ケンシュウ</t>
    </rPh>
    <rPh sb="2" eb="4">
      <t>ジカン</t>
    </rPh>
    <phoneticPr fontId="1"/>
  </si>
  <si>
    <t>↑不足時は横の行をコピー/挿入で増やす</t>
    <rPh sb="1" eb="3">
      <t>フソク</t>
    </rPh>
    <rPh sb="3" eb="4">
      <t>ジ</t>
    </rPh>
    <rPh sb="5" eb="6">
      <t>ヨコ</t>
    </rPh>
    <rPh sb="7" eb="8">
      <t>ギョウ</t>
    </rPh>
    <rPh sb="13" eb="15">
      <t>ソウニュウ</t>
    </rPh>
    <rPh sb="16" eb="17">
      <t>フ</t>
    </rPh>
    <phoneticPr fontId="1"/>
  </si>
  <si>
    <t>項目小計</t>
  </si>
  <si>
    <t>総合計</t>
    <rPh sb="0" eb="1">
      <t>ソウ</t>
    </rPh>
    <rPh sb="1" eb="3">
      <t>ゴウケイ</t>
    </rPh>
    <phoneticPr fontId="1"/>
  </si>
  <si>
    <t>項目合計</t>
  </si>
  <si>
    <t>単位過不足状況</t>
    <rPh sb="0" eb="2">
      <t>タンイ</t>
    </rPh>
    <rPh sb="2" eb="3">
      <t>カ</t>
    </rPh>
    <rPh sb="3" eb="5">
      <t>フソク</t>
    </rPh>
    <rPh sb="5" eb="7">
      <t>ジョウキョウ</t>
    </rPh>
    <phoneticPr fontId="1"/>
  </si>
  <si>
    <t>〈ICD10（国際疾病分類）〉感染症・寄生虫症、新生物、血液・造血器・免疫疾患、内分泌・代謝・栄養疾患、精神・行動障害、神経系疾患、眼・付属器疾患、耳・乳様突起疾患、循環器系疾患、呼吸器系疾患、消化器系疾患、皮膚・皮下組織疾患、筋骨格系・結合組織疾患、尿路性器系疾患、妊婦・分娩・産褥、周産期、先天奇形・染色体異常、異常臨床所見・異常検査所見で他に分類されないもの、損傷・中毒・その他の外因の影響</t>
    <phoneticPr fontId="1"/>
  </si>
  <si>
    <t>一年目</t>
    <rPh sb="0" eb="3">
      <t>イチネンメ</t>
    </rPh>
    <phoneticPr fontId="1"/>
  </si>
  <si>
    <t>二年目</t>
    <rPh sb="0" eb="1">
      <t>フタ</t>
    </rPh>
    <rPh sb="1" eb="2">
      <t>ネン</t>
    </rPh>
    <rPh sb="2" eb="3">
      <t>メ</t>
    </rPh>
    <phoneticPr fontId="1"/>
  </si>
  <si>
    <t>三年目</t>
    <rPh sb="0" eb="1">
      <t>３</t>
    </rPh>
    <rPh sb="1" eb="2">
      <t>ネン</t>
    </rPh>
    <rPh sb="2" eb="3">
      <t>メ</t>
    </rPh>
    <phoneticPr fontId="1"/>
  </si>
  <si>
    <t>３年目小計</t>
    <rPh sb="1" eb="3">
      <t>ネンメ</t>
    </rPh>
    <rPh sb="3" eb="5">
      <t>ショウケイ</t>
    </rPh>
    <phoneticPr fontId="1"/>
  </si>
  <si>
    <t>１年目小計</t>
    <rPh sb="1" eb="3">
      <t>ネンメ</t>
    </rPh>
    <rPh sb="3" eb="5">
      <t>ショウケイ</t>
    </rPh>
    <phoneticPr fontId="1"/>
  </si>
  <si>
    <t>２年目小計</t>
    <rPh sb="1" eb="3">
      <t>ネンメ</t>
    </rPh>
    <rPh sb="3" eb="5">
      <t>ショウケイ</t>
    </rPh>
    <phoneticPr fontId="1"/>
  </si>
  <si>
    <t>1年10単位以上、過去3年間で50単位以上</t>
    <rPh sb="1" eb="2">
      <t>ネン</t>
    </rPh>
    <rPh sb="4" eb="6">
      <t>タンイ</t>
    </rPh>
    <rPh sb="6" eb="8">
      <t>イジョウ</t>
    </rPh>
    <rPh sb="9" eb="11">
      <t>カコ</t>
    </rPh>
    <rPh sb="12" eb="14">
      <t>ネンカン</t>
    </rPh>
    <rPh sb="17" eb="21">
      <t>タンイイジョウ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</si>
</sst>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.0_ 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72"/>
      <name val="MS PGothic"/>
      <family val="3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72"/>
      <name val="MS PGothic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5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/>
    <xf numFmtId="0" fontId="14" fillId="0" borderId="0">
      <alignment vertical="center"/>
    </xf>
    <xf numFmtId="0" fontId="15" fillId="0" borderId="0"/>
  </cellStyleXfs>
  <cellXfs count="125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5" xfId="0" applyBorder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2" fillId="0" borderId="17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7" xfId="0" applyBorder="1" applyAlignment="1">
      <alignment horizontal="left" vertical="center"/>
    </xf>
    <xf numFmtId="0" fontId="0" fillId="0" borderId="20" xfId="0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0" fillId="0" borderId="21" xfId="0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0" fillId="2" borderId="3" xfId="0" applyFill="1" applyBorder="1">
      <alignment vertical="center"/>
    </xf>
    <xf numFmtId="0" fontId="0" fillId="2" borderId="22" xfId="0" applyFill="1" applyBorder="1" applyAlignment="1">
      <alignment vertical="center" wrapText="1"/>
    </xf>
    <xf numFmtId="0" fontId="0" fillId="2" borderId="23" xfId="0" applyFill="1" applyBorder="1" applyAlignment="1">
      <alignment vertical="top"/>
    </xf>
    <xf numFmtId="0" fontId="6" fillId="2" borderId="22" xfId="0" applyFont="1" applyFill="1" applyBorder="1" applyAlignment="1">
      <alignment vertical="top" wrapText="1"/>
    </xf>
    <xf numFmtId="0" fontId="6" fillId="2" borderId="23" xfId="0" applyFont="1" applyFill="1" applyBorder="1" applyAlignment="1">
      <alignment vertical="top" wrapText="1"/>
    </xf>
    <xf numFmtId="0" fontId="6" fillId="2" borderId="24" xfId="0" applyFont="1" applyFill="1" applyBorder="1" applyAlignment="1">
      <alignment vertical="top" wrapText="1"/>
    </xf>
    <xf numFmtId="0" fontId="0" fillId="2" borderId="25" xfId="0" applyFill="1" applyBorder="1" applyAlignment="1">
      <alignment vertical="top" wrapText="1"/>
    </xf>
    <xf numFmtId="0" fontId="0" fillId="2" borderId="23" xfId="0" applyFill="1" applyBorder="1" applyAlignment="1">
      <alignment horizontal="left" vertical="center"/>
    </xf>
    <xf numFmtId="176" fontId="0" fillId="3" borderId="6" xfId="0" applyNumberFormat="1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17" xfId="0" applyBorder="1">
      <alignment vertical="center"/>
    </xf>
    <xf numFmtId="0" fontId="0" fillId="0" borderId="7" xfId="0" applyBorder="1">
      <alignment vertical="center"/>
    </xf>
    <xf numFmtId="0" fontId="0" fillId="0" borderId="26" xfId="0" applyBorder="1">
      <alignment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>
      <alignment vertical="center"/>
    </xf>
    <xf numFmtId="0" fontId="0" fillId="5" borderId="0" xfId="0" applyFill="1" applyAlignment="1">
      <alignment horizontal="right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horizontal="right" vertical="center"/>
    </xf>
    <xf numFmtId="0" fontId="0" fillId="6" borderId="38" xfId="0" applyFill="1" applyBorder="1">
      <alignment vertical="center"/>
    </xf>
    <xf numFmtId="0" fontId="0" fillId="0" borderId="42" xfId="0" applyBorder="1">
      <alignment vertical="center"/>
    </xf>
    <xf numFmtId="0" fontId="4" fillId="0" borderId="43" xfId="0" applyFont="1" applyBorder="1">
      <alignment vertical="center"/>
    </xf>
    <xf numFmtId="0" fontId="0" fillId="0" borderId="41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4" fillId="0" borderId="47" xfId="0" applyFont="1" applyBorder="1">
      <alignment vertical="center"/>
    </xf>
    <xf numFmtId="0" fontId="9" fillId="0" borderId="44" xfId="0" applyFont="1" applyBorder="1">
      <alignment vertical="center"/>
    </xf>
    <xf numFmtId="0" fontId="7" fillId="0" borderId="46" xfId="0" applyFont="1" applyBorder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7" fillId="0" borderId="52" xfId="0" applyFont="1" applyBorder="1">
      <alignment vertical="center"/>
    </xf>
    <xf numFmtId="0" fontId="0" fillId="0" borderId="54" xfId="0" applyBorder="1">
      <alignment vertical="center"/>
    </xf>
    <xf numFmtId="0" fontId="0" fillId="0" borderId="53" xfId="0" applyBorder="1" applyAlignment="1">
      <alignment horizontal="right" vertical="center"/>
    </xf>
    <xf numFmtId="177" fontId="8" fillId="5" borderId="39" xfId="0" applyNumberFormat="1" applyFont="1" applyFill="1" applyBorder="1">
      <alignment vertical="center"/>
    </xf>
    <xf numFmtId="0" fontId="0" fillId="8" borderId="22" xfId="0" applyFill="1" applyBorder="1" applyAlignment="1">
      <alignment vertical="center" wrapText="1"/>
    </xf>
    <xf numFmtId="0" fontId="0" fillId="8" borderId="55" xfId="0" applyFill="1" applyBorder="1" applyAlignment="1">
      <alignment vertical="top"/>
    </xf>
    <xf numFmtId="0" fontId="6" fillId="8" borderId="22" xfId="0" applyFont="1" applyFill="1" applyBorder="1" applyAlignment="1">
      <alignment vertical="top" wrapText="1"/>
    </xf>
    <xf numFmtId="0" fontId="6" fillId="8" borderId="23" xfId="0" applyFont="1" applyFill="1" applyBorder="1" applyAlignment="1">
      <alignment vertical="top" wrapText="1"/>
    </xf>
    <xf numFmtId="0" fontId="6" fillId="8" borderId="24" xfId="0" applyFont="1" applyFill="1" applyBorder="1" applyAlignment="1">
      <alignment vertical="top" wrapText="1"/>
    </xf>
    <xf numFmtId="0" fontId="0" fillId="8" borderId="25" xfId="0" applyFill="1" applyBorder="1" applyAlignment="1">
      <alignment vertical="top" wrapText="1"/>
    </xf>
    <xf numFmtId="0" fontId="0" fillId="8" borderId="23" xfId="0" applyFill="1" applyBorder="1" applyAlignment="1">
      <alignment horizontal="left" vertical="center"/>
    </xf>
    <xf numFmtId="0" fontId="0" fillId="9" borderId="20" xfId="0" applyFill="1" applyBorder="1" applyAlignment="1">
      <alignment vertical="center" wrapText="1"/>
    </xf>
    <xf numFmtId="0" fontId="0" fillId="9" borderId="14" xfId="0" applyFill="1" applyBorder="1">
      <alignment vertical="center"/>
    </xf>
    <xf numFmtId="0" fontId="0" fillId="9" borderId="20" xfId="0" applyFill="1" applyBorder="1">
      <alignment vertical="center"/>
    </xf>
    <xf numFmtId="0" fontId="0" fillId="10" borderId="17" xfId="0" applyFill="1" applyBorder="1">
      <alignment vertical="center"/>
    </xf>
    <xf numFmtId="0" fontId="0" fillId="9" borderId="59" xfId="0" applyFill="1" applyBorder="1">
      <alignment vertical="center"/>
    </xf>
    <xf numFmtId="177" fontId="13" fillId="0" borderId="46" xfId="0" applyNumberFormat="1" applyFont="1" applyBorder="1" applyAlignment="1">
      <alignment horizontal="center" vertical="center"/>
    </xf>
    <xf numFmtId="0" fontId="0" fillId="9" borderId="65" xfId="0" applyFill="1" applyBorder="1">
      <alignment vertical="center"/>
    </xf>
    <xf numFmtId="0" fontId="0" fillId="9" borderId="21" xfId="0" applyFill="1" applyBorder="1">
      <alignment vertical="center"/>
    </xf>
    <xf numFmtId="0" fontId="0" fillId="0" borderId="52" xfId="0" applyFill="1" applyBorder="1">
      <alignment vertical="center"/>
    </xf>
    <xf numFmtId="0" fontId="11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6" borderId="33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8" borderId="56" xfId="0" applyFill="1" applyBorder="1" applyAlignment="1">
      <alignment horizontal="left" vertical="center" wrapText="1"/>
    </xf>
    <xf numFmtId="0" fontId="0" fillId="8" borderId="57" xfId="0" applyFill="1" applyBorder="1" applyAlignment="1">
      <alignment horizontal="left" vertical="center" wrapText="1"/>
    </xf>
    <xf numFmtId="0" fontId="0" fillId="8" borderId="63" xfId="0" applyFill="1" applyBorder="1" applyAlignment="1">
      <alignment horizontal="left" vertical="center" wrapText="1"/>
    </xf>
    <xf numFmtId="0" fontId="0" fillId="8" borderId="64" xfId="0" applyFill="1" applyBorder="1" applyAlignment="1">
      <alignment horizontal="left" vertical="center" wrapText="1"/>
    </xf>
    <xf numFmtId="176" fontId="0" fillId="3" borderId="58" xfId="0" applyNumberFormat="1" applyFill="1" applyBorder="1" applyAlignment="1">
      <alignment horizontal="center" vertical="center" wrapText="1"/>
    </xf>
    <xf numFmtId="176" fontId="0" fillId="3" borderId="27" xfId="0" applyNumberFormat="1" applyFill="1" applyBorder="1" applyAlignment="1">
      <alignment horizontal="center" vertical="center" wrapText="1"/>
    </xf>
    <xf numFmtId="0" fontId="0" fillId="0" borderId="61" xfId="0" applyFill="1" applyBorder="1">
      <alignment vertical="center"/>
    </xf>
    <xf numFmtId="0" fontId="0" fillId="0" borderId="62" xfId="0" applyFill="1" applyBorder="1">
      <alignment vertical="center"/>
    </xf>
    <xf numFmtId="0" fontId="0" fillId="0" borderId="60" xfId="0" applyFill="1" applyBorder="1">
      <alignment vertical="center"/>
    </xf>
    <xf numFmtId="0" fontId="4" fillId="0" borderId="43" xfId="0" applyFont="1" applyFill="1" applyBorder="1">
      <alignment vertical="center"/>
    </xf>
    <xf numFmtId="0" fontId="4" fillId="0" borderId="47" xfId="0" applyFont="1" applyFill="1" applyBorder="1">
      <alignment vertical="center"/>
    </xf>
    <xf numFmtId="0" fontId="0" fillId="0" borderId="51" xfId="0" applyFill="1" applyBorder="1">
      <alignment vertical="center"/>
    </xf>
    <xf numFmtId="0" fontId="9" fillId="0" borderId="44" xfId="0" applyFont="1" applyFill="1" applyBorder="1">
      <alignment vertical="center"/>
    </xf>
    <xf numFmtId="0" fontId="7" fillId="0" borderId="52" xfId="0" applyFont="1" applyFill="1" applyBorder="1">
      <alignment vertical="center"/>
    </xf>
  </cellXfs>
  <cellStyles count="4">
    <cellStyle name="標準" xfId="0" builtinId="0"/>
    <cellStyle name="標準 2" xfId="1" xr:uid="{00000000-0005-0000-0000-000001000000}"/>
    <cellStyle name="標準 2 2" xfId="3" xr:uid="{00000000-0005-0000-0000-000031000000}"/>
    <cellStyle name="標準 3" xfId="2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7"/>
  <sheetViews>
    <sheetView tabSelected="1" view="pageBreakPreview" zoomScale="80" zoomScaleNormal="70" zoomScaleSheetLayoutView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G48" sqref="G48"/>
    </sheetView>
  </sheetViews>
  <sheetFormatPr defaultRowHeight="13"/>
  <cols>
    <col min="1" max="1" width="12" customWidth="1"/>
    <col min="2" max="2" width="14" customWidth="1"/>
    <col min="3" max="3" width="19" customWidth="1"/>
    <col min="4" max="4" width="15" customWidth="1"/>
    <col min="22" max="22" width="14" customWidth="1"/>
    <col min="24" max="24" width="13.36328125" customWidth="1"/>
  </cols>
  <sheetData>
    <row r="1" spans="1:24">
      <c r="A1" s="1" t="s">
        <v>0</v>
      </c>
      <c r="B1" s="2"/>
      <c r="C1" s="3"/>
      <c r="D1" s="4" t="s">
        <v>1</v>
      </c>
      <c r="E1" s="93" t="s">
        <v>2</v>
      </c>
      <c r="F1" s="94"/>
      <c r="G1" s="95"/>
      <c r="H1" s="93" t="s">
        <v>3</v>
      </c>
      <c r="I1" s="94"/>
      <c r="J1" s="94"/>
      <c r="K1" s="94"/>
      <c r="L1" s="94"/>
      <c r="M1" s="95"/>
      <c r="N1" s="93" t="s">
        <v>4</v>
      </c>
      <c r="O1" s="95"/>
      <c r="P1" s="93" t="s">
        <v>5</v>
      </c>
      <c r="Q1" s="95"/>
      <c r="R1" s="93" t="s">
        <v>6</v>
      </c>
      <c r="S1" s="94"/>
      <c r="T1" s="95"/>
      <c r="U1" s="5" t="s">
        <v>7</v>
      </c>
      <c r="V1" s="6" t="s">
        <v>8</v>
      </c>
      <c r="W1" s="3"/>
      <c r="X1" s="7"/>
    </row>
    <row r="2" spans="1:24" ht="45.75" customHeight="1" thickBot="1">
      <c r="A2" s="8"/>
      <c r="B2" s="9"/>
      <c r="C2" s="10"/>
      <c r="D2" s="11" t="s">
        <v>9</v>
      </c>
      <c r="E2" s="89" t="s">
        <v>10</v>
      </c>
      <c r="F2" s="90"/>
      <c r="G2" s="91"/>
      <c r="H2" s="92" t="s">
        <v>11</v>
      </c>
      <c r="I2" s="90"/>
      <c r="J2" s="90"/>
      <c r="K2" s="90"/>
      <c r="L2" s="90"/>
      <c r="M2" s="91"/>
      <c r="N2" s="92" t="s">
        <v>12</v>
      </c>
      <c r="O2" s="91"/>
      <c r="P2" s="92" t="s">
        <v>12</v>
      </c>
      <c r="Q2" s="91"/>
      <c r="R2" s="92" t="s">
        <v>13</v>
      </c>
      <c r="S2" s="90"/>
      <c r="T2" s="91"/>
      <c r="U2" s="12"/>
      <c r="V2" s="13" t="s">
        <v>86</v>
      </c>
      <c r="W2" s="14" t="s">
        <v>14</v>
      </c>
    </row>
    <row r="3" spans="1:24" ht="13.5" thickBot="1">
      <c r="A3" s="15"/>
      <c r="B3" s="16" t="s">
        <v>15</v>
      </c>
      <c r="C3" s="17"/>
      <c r="D3" s="94" t="s">
        <v>16</v>
      </c>
      <c r="E3" s="18" t="s">
        <v>17</v>
      </c>
      <c r="F3" s="18" t="s">
        <v>18</v>
      </c>
      <c r="G3" s="18" t="s">
        <v>19</v>
      </c>
      <c r="H3" s="18" t="s">
        <v>20</v>
      </c>
      <c r="I3" s="18" t="s">
        <v>21</v>
      </c>
      <c r="J3" s="18" t="s">
        <v>22</v>
      </c>
      <c r="K3" s="18" t="s">
        <v>23</v>
      </c>
      <c r="L3" s="18" t="s">
        <v>24</v>
      </c>
      <c r="M3" s="18" t="s">
        <v>25</v>
      </c>
      <c r="N3" s="18" t="s">
        <v>26</v>
      </c>
      <c r="O3" s="18" t="s">
        <v>27</v>
      </c>
      <c r="P3" s="18" t="s">
        <v>28</v>
      </c>
      <c r="Q3" s="18" t="s">
        <v>29</v>
      </c>
      <c r="R3" s="18" t="s">
        <v>30</v>
      </c>
      <c r="S3" s="18" t="s">
        <v>31</v>
      </c>
      <c r="T3" s="18" t="s">
        <v>32</v>
      </c>
      <c r="U3" s="18" t="s">
        <v>33</v>
      </c>
      <c r="V3" s="19"/>
      <c r="W3" s="20"/>
    </row>
    <row r="4" spans="1:24" ht="51" customHeight="1">
      <c r="A4" s="104" t="s">
        <v>34</v>
      </c>
      <c r="B4" s="105"/>
      <c r="C4" s="21"/>
      <c r="D4" s="103"/>
      <c r="E4" s="22" t="s">
        <v>35</v>
      </c>
      <c r="F4" s="23" t="s">
        <v>36</v>
      </c>
      <c r="G4" s="23" t="s">
        <v>37</v>
      </c>
      <c r="H4" s="23" t="s">
        <v>38</v>
      </c>
      <c r="I4" s="23" t="s">
        <v>39</v>
      </c>
      <c r="J4" s="23" t="s">
        <v>40</v>
      </c>
      <c r="K4" s="23" t="s">
        <v>41</v>
      </c>
      <c r="L4" s="23" t="s">
        <v>42</v>
      </c>
      <c r="M4" s="23" t="s">
        <v>43</v>
      </c>
      <c r="N4" s="23" t="s">
        <v>44</v>
      </c>
      <c r="O4" s="23" t="s">
        <v>45</v>
      </c>
      <c r="P4" s="23" t="s">
        <v>46</v>
      </c>
      <c r="Q4" s="23" t="s">
        <v>47</v>
      </c>
      <c r="R4" s="23" t="s">
        <v>48</v>
      </c>
      <c r="S4" s="23" t="s">
        <v>49</v>
      </c>
      <c r="T4" s="23" t="s">
        <v>50</v>
      </c>
      <c r="U4" s="24"/>
      <c r="V4" s="25"/>
      <c r="W4" s="20"/>
      <c r="X4" s="7"/>
    </row>
    <row r="5" spans="1:24" ht="57.75" customHeight="1" thickBot="1">
      <c r="A5" s="106"/>
      <c r="B5" s="107"/>
      <c r="C5" s="15"/>
      <c r="D5" s="26" t="s">
        <v>51</v>
      </c>
      <c r="E5" s="27" t="s">
        <v>52</v>
      </c>
      <c r="F5" s="28" t="s">
        <v>53</v>
      </c>
      <c r="G5" s="28" t="s">
        <v>54</v>
      </c>
      <c r="H5" s="28" t="s">
        <v>55</v>
      </c>
      <c r="I5" s="28" t="s">
        <v>56</v>
      </c>
      <c r="J5" s="28" t="s">
        <v>57</v>
      </c>
      <c r="K5" s="28" t="s">
        <v>58</v>
      </c>
      <c r="L5" s="28" t="s">
        <v>59</v>
      </c>
      <c r="M5" s="28" t="s">
        <v>60</v>
      </c>
      <c r="N5" s="28" t="s">
        <v>61</v>
      </c>
      <c r="O5" s="28" t="s">
        <v>62</v>
      </c>
      <c r="P5" s="28" t="s">
        <v>63</v>
      </c>
      <c r="Q5" s="28" t="s">
        <v>64</v>
      </c>
      <c r="R5" s="28" t="s">
        <v>65</v>
      </c>
      <c r="S5" s="28" t="s">
        <v>79</v>
      </c>
      <c r="T5" s="28" t="s">
        <v>66</v>
      </c>
      <c r="U5" s="26" t="s">
        <v>67</v>
      </c>
      <c r="V5" s="29"/>
      <c r="W5" s="20"/>
      <c r="X5" s="7"/>
    </row>
    <row r="6" spans="1:24" ht="16.5" customHeight="1">
      <c r="A6" s="30" t="s">
        <v>68</v>
      </c>
      <c r="B6" s="31" t="s">
        <v>69</v>
      </c>
      <c r="C6" s="32" t="s">
        <v>70</v>
      </c>
      <c r="D6" s="32" t="s">
        <v>71</v>
      </c>
      <c r="E6" s="33" t="s">
        <v>72</v>
      </c>
      <c r="F6" s="34"/>
      <c r="G6" s="35"/>
      <c r="H6" s="36"/>
      <c r="I6" s="34"/>
      <c r="J6" s="34"/>
      <c r="K6" s="34"/>
      <c r="L6" s="34"/>
      <c r="M6" s="35"/>
      <c r="N6" s="36"/>
      <c r="O6" s="35"/>
      <c r="P6" s="36"/>
      <c r="Q6" s="35"/>
      <c r="R6" s="36"/>
      <c r="S6" s="34"/>
      <c r="T6" s="35"/>
      <c r="U6" s="37"/>
      <c r="V6" s="38"/>
      <c r="W6" s="32" t="s">
        <v>73</v>
      </c>
      <c r="X6" s="7"/>
    </row>
    <row r="7" spans="1:24" ht="16.5" customHeight="1">
      <c r="A7" s="111" t="s">
        <v>80</v>
      </c>
      <c r="B7" s="112"/>
      <c r="C7" s="73"/>
      <c r="D7" s="73"/>
      <c r="E7" s="74"/>
      <c r="F7" s="75"/>
      <c r="G7" s="76"/>
      <c r="H7" s="77"/>
      <c r="I7" s="75"/>
      <c r="J7" s="75"/>
      <c r="K7" s="75"/>
      <c r="L7" s="75"/>
      <c r="M7" s="76"/>
      <c r="N7" s="77"/>
      <c r="O7" s="76"/>
      <c r="P7" s="77"/>
      <c r="Q7" s="76"/>
      <c r="R7" s="77"/>
      <c r="S7" s="75"/>
      <c r="T7" s="76"/>
      <c r="U7" s="78"/>
      <c r="V7" s="79"/>
      <c r="W7" s="73"/>
      <c r="X7" s="7"/>
    </row>
    <row r="8" spans="1:24" ht="45" customHeight="1">
      <c r="A8" s="39"/>
      <c r="B8" s="40"/>
      <c r="C8" s="41"/>
      <c r="D8" s="41"/>
      <c r="E8" s="42"/>
      <c r="F8" s="43"/>
      <c r="G8" s="44"/>
      <c r="H8" s="42"/>
      <c r="I8" s="43"/>
      <c r="J8" s="43"/>
      <c r="K8" s="43"/>
      <c r="L8" s="43"/>
      <c r="M8" s="44"/>
      <c r="N8" s="42"/>
      <c r="O8" s="44"/>
      <c r="P8" s="42"/>
      <c r="Q8" s="44"/>
      <c r="R8" s="42"/>
      <c r="S8" s="43"/>
      <c r="T8" s="44"/>
      <c r="U8" s="45"/>
      <c r="V8" s="44"/>
      <c r="W8" s="43"/>
    </row>
    <row r="9" spans="1:24" ht="45" customHeight="1">
      <c r="A9" s="39"/>
      <c r="B9" s="40"/>
      <c r="C9" s="41"/>
      <c r="D9" s="41"/>
      <c r="E9" s="42"/>
      <c r="F9" s="43"/>
      <c r="G9" s="44"/>
      <c r="H9" s="42"/>
      <c r="I9" s="43"/>
      <c r="J9" s="43"/>
      <c r="K9" s="43"/>
      <c r="L9" s="43"/>
      <c r="M9" s="44"/>
      <c r="N9" s="42"/>
      <c r="O9" s="44"/>
      <c r="P9" s="42"/>
      <c r="Q9" s="44"/>
      <c r="R9" s="42"/>
      <c r="S9" s="43"/>
      <c r="T9" s="44"/>
      <c r="U9" s="45"/>
      <c r="V9" s="44"/>
      <c r="W9" s="43"/>
    </row>
    <row r="10" spans="1:24" ht="45" customHeight="1">
      <c r="A10" s="39"/>
      <c r="B10" s="40"/>
      <c r="C10" s="41"/>
      <c r="D10" s="41"/>
      <c r="E10" s="42"/>
      <c r="F10" s="43"/>
      <c r="G10" s="44"/>
      <c r="H10" s="42"/>
      <c r="I10" s="43"/>
      <c r="J10" s="43"/>
      <c r="K10" s="43"/>
      <c r="L10" s="43"/>
      <c r="M10" s="44"/>
      <c r="N10" s="42"/>
      <c r="O10" s="44"/>
      <c r="P10" s="42"/>
      <c r="Q10" s="44"/>
      <c r="R10" s="42"/>
      <c r="S10" s="43"/>
      <c r="T10" s="44"/>
      <c r="U10" s="45"/>
      <c r="V10" s="44"/>
      <c r="W10" s="43"/>
    </row>
    <row r="11" spans="1:24" ht="45" customHeight="1">
      <c r="A11" s="39"/>
      <c r="B11" s="40"/>
      <c r="C11" s="41"/>
      <c r="D11" s="41"/>
      <c r="E11" s="42"/>
      <c r="F11" s="43"/>
      <c r="G11" s="44"/>
      <c r="H11" s="42"/>
      <c r="I11" s="43"/>
      <c r="J11" s="43"/>
      <c r="K11" s="43"/>
      <c r="L11" s="43"/>
      <c r="M11" s="44"/>
      <c r="N11" s="42"/>
      <c r="O11" s="44"/>
      <c r="P11" s="42"/>
      <c r="Q11" s="44"/>
      <c r="R11" s="42"/>
      <c r="S11" s="43"/>
      <c r="T11" s="44"/>
      <c r="U11" s="45"/>
      <c r="V11" s="44"/>
      <c r="W11" s="43"/>
    </row>
    <row r="12" spans="1:24" ht="45" customHeight="1">
      <c r="A12" s="39"/>
      <c r="B12" s="40"/>
      <c r="C12" s="41"/>
      <c r="D12" s="41"/>
      <c r="E12" s="42"/>
      <c r="F12" s="43"/>
      <c r="G12" s="44"/>
      <c r="H12" s="42"/>
      <c r="I12" s="43"/>
      <c r="J12" s="43"/>
      <c r="K12" s="43"/>
      <c r="L12" s="43"/>
      <c r="M12" s="44"/>
      <c r="N12" s="42"/>
      <c r="O12" s="44"/>
      <c r="P12" s="42"/>
      <c r="Q12" s="44"/>
      <c r="R12" s="42"/>
      <c r="S12" s="43"/>
      <c r="T12" s="44"/>
      <c r="U12" s="45"/>
      <c r="V12" s="44"/>
      <c r="W12" s="43"/>
    </row>
    <row r="13" spans="1:24" ht="45" customHeight="1">
      <c r="A13" s="39"/>
      <c r="B13" s="40"/>
      <c r="C13" s="41"/>
      <c r="D13" s="41"/>
      <c r="E13" s="42"/>
      <c r="F13" s="43"/>
      <c r="G13" s="44"/>
      <c r="H13" s="42"/>
      <c r="I13" s="43"/>
      <c r="J13" s="43"/>
      <c r="K13" s="43"/>
      <c r="L13" s="43"/>
      <c r="M13" s="44"/>
      <c r="N13" s="42"/>
      <c r="O13" s="44"/>
      <c r="P13" s="42"/>
      <c r="Q13" s="44"/>
      <c r="R13" s="42"/>
      <c r="S13" s="43"/>
      <c r="T13" s="44"/>
      <c r="U13" s="45"/>
      <c r="V13" s="44"/>
      <c r="W13" s="43"/>
    </row>
    <row r="14" spans="1:24" ht="45" customHeight="1">
      <c r="A14" s="39"/>
      <c r="B14" s="40"/>
      <c r="C14" s="41"/>
      <c r="D14" s="41"/>
      <c r="E14" s="42"/>
      <c r="F14" s="43"/>
      <c r="G14" s="44"/>
      <c r="H14" s="42"/>
      <c r="I14" s="43"/>
      <c r="J14" s="43"/>
      <c r="K14" s="43"/>
      <c r="L14" s="43"/>
      <c r="M14" s="44"/>
      <c r="N14" s="42"/>
      <c r="O14" s="44"/>
      <c r="P14" s="42"/>
      <c r="Q14" s="44"/>
      <c r="R14" s="42"/>
      <c r="S14" s="43"/>
      <c r="T14" s="44"/>
      <c r="U14" s="45"/>
      <c r="V14" s="44"/>
      <c r="W14" s="43"/>
    </row>
    <row r="15" spans="1:24" ht="45" customHeight="1">
      <c r="A15" s="39"/>
      <c r="B15" s="40"/>
      <c r="C15" s="41"/>
      <c r="D15" s="41"/>
      <c r="E15" s="42"/>
      <c r="F15" s="43"/>
      <c r="G15" s="44"/>
      <c r="H15" s="42"/>
      <c r="I15" s="43"/>
      <c r="J15" s="43"/>
      <c r="K15" s="43"/>
      <c r="L15" s="43"/>
      <c r="M15" s="44"/>
      <c r="N15" s="42"/>
      <c r="O15" s="44"/>
      <c r="P15" s="42"/>
      <c r="Q15" s="44"/>
      <c r="R15" s="42"/>
      <c r="S15" s="43"/>
      <c r="T15" s="44"/>
      <c r="U15" s="45"/>
      <c r="V15" s="44"/>
      <c r="W15" s="43"/>
    </row>
    <row r="16" spans="1:24" ht="91.5" customHeight="1">
      <c r="A16" s="39"/>
      <c r="B16" s="40"/>
      <c r="C16" s="41"/>
      <c r="D16" s="41"/>
      <c r="E16" s="42"/>
      <c r="F16" s="43"/>
      <c r="G16" s="44"/>
      <c r="H16" s="42"/>
      <c r="I16" s="43"/>
      <c r="J16" s="43"/>
      <c r="K16" s="43"/>
      <c r="L16" s="43"/>
      <c r="M16" s="44"/>
      <c r="N16" s="42"/>
      <c r="O16" s="44"/>
      <c r="P16" s="42"/>
      <c r="Q16" s="44"/>
      <c r="R16" s="42"/>
      <c r="S16" s="43"/>
      <c r="T16" s="44"/>
      <c r="U16" s="45"/>
      <c r="V16" s="44"/>
      <c r="W16" s="43"/>
    </row>
    <row r="17" spans="1:24" ht="45" customHeight="1">
      <c r="A17" s="39"/>
      <c r="B17" s="40"/>
      <c r="C17" s="41"/>
      <c r="D17" s="41"/>
      <c r="E17" s="42"/>
      <c r="F17" s="43"/>
      <c r="G17" s="44"/>
      <c r="H17" s="42"/>
      <c r="I17" s="43"/>
      <c r="J17" s="43"/>
      <c r="K17" s="43"/>
      <c r="L17" s="43"/>
      <c r="M17" s="44"/>
      <c r="N17" s="42"/>
      <c r="O17" s="44"/>
      <c r="P17" s="42"/>
      <c r="Q17" s="44"/>
      <c r="R17" s="42"/>
      <c r="S17" s="43"/>
      <c r="T17" s="44"/>
      <c r="U17" s="45"/>
      <c r="V17" s="44"/>
      <c r="W17" s="43"/>
    </row>
    <row r="18" spans="1:24" ht="45" customHeight="1">
      <c r="A18" s="39"/>
      <c r="B18" s="40"/>
      <c r="C18" s="41"/>
      <c r="D18" s="41"/>
      <c r="E18" s="42"/>
      <c r="F18" s="43"/>
      <c r="G18" s="44"/>
      <c r="H18" s="42"/>
      <c r="I18" s="43"/>
      <c r="J18" s="43"/>
      <c r="K18" s="43"/>
      <c r="L18" s="43"/>
      <c r="M18" s="44"/>
      <c r="N18" s="42"/>
      <c r="O18" s="44"/>
      <c r="P18" s="42"/>
      <c r="Q18" s="44"/>
      <c r="R18" s="42"/>
      <c r="S18" s="43"/>
      <c r="T18" s="44"/>
      <c r="U18" s="45"/>
      <c r="V18" s="44"/>
      <c r="W18" s="43"/>
    </row>
    <row r="19" spans="1:24" ht="45" customHeight="1">
      <c r="A19" s="39"/>
      <c r="B19" s="40"/>
      <c r="C19" s="41"/>
      <c r="D19" s="41"/>
      <c r="E19" s="42"/>
      <c r="F19" s="43"/>
      <c r="G19" s="44"/>
      <c r="H19" s="42"/>
      <c r="I19" s="43"/>
      <c r="J19" s="43"/>
      <c r="K19" s="43"/>
      <c r="L19" s="43"/>
      <c r="M19" s="44"/>
      <c r="N19" s="42"/>
      <c r="O19" s="44"/>
      <c r="P19" s="42"/>
      <c r="Q19" s="44"/>
      <c r="R19" s="42"/>
      <c r="S19" s="43"/>
      <c r="T19" s="44"/>
      <c r="U19" s="45"/>
      <c r="V19" s="44"/>
      <c r="W19" s="43"/>
    </row>
    <row r="20" spans="1:24" ht="45" customHeight="1" thickBot="1">
      <c r="A20" s="115" t="s">
        <v>84</v>
      </c>
      <c r="B20" s="116"/>
      <c r="C20" s="80"/>
      <c r="D20" s="80"/>
      <c r="E20" s="81">
        <f t="shared" ref="E20:V20" si="0">SUM(E8:E19)</f>
        <v>0</v>
      </c>
      <c r="F20" s="82">
        <f t="shared" si="0"/>
        <v>0</v>
      </c>
      <c r="G20" s="84">
        <f t="shared" si="0"/>
        <v>0</v>
      </c>
      <c r="H20" s="81">
        <f t="shared" si="0"/>
        <v>0</v>
      </c>
      <c r="I20" s="82">
        <f t="shared" si="0"/>
        <v>0</v>
      </c>
      <c r="J20" s="82">
        <f t="shared" si="0"/>
        <v>0</v>
      </c>
      <c r="K20" s="82">
        <f t="shared" si="0"/>
        <v>0</v>
      </c>
      <c r="L20" s="82">
        <f t="shared" si="0"/>
        <v>0</v>
      </c>
      <c r="M20" s="84">
        <f t="shared" si="0"/>
        <v>0</v>
      </c>
      <c r="N20" s="81">
        <f t="shared" si="0"/>
        <v>0</v>
      </c>
      <c r="O20" s="84">
        <f t="shared" si="0"/>
        <v>0</v>
      </c>
      <c r="P20" s="81">
        <f t="shared" si="0"/>
        <v>0</v>
      </c>
      <c r="Q20" s="84">
        <f t="shared" si="0"/>
        <v>0</v>
      </c>
      <c r="R20" s="81">
        <f t="shared" si="0"/>
        <v>0</v>
      </c>
      <c r="S20" s="82">
        <f t="shared" si="0"/>
        <v>0</v>
      </c>
      <c r="T20" s="84">
        <f t="shared" si="0"/>
        <v>0</v>
      </c>
      <c r="U20" s="81">
        <f t="shared" si="0"/>
        <v>0</v>
      </c>
      <c r="V20" s="81">
        <f t="shared" si="0"/>
        <v>0</v>
      </c>
      <c r="W20" s="83" t="str">
        <f>IF(V20&lt;10,"単位不足","単位　充足")</f>
        <v>単位不足</v>
      </c>
    </row>
    <row r="21" spans="1:24" ht="16.5" customHeight="1">
      <c r="A21" s="111" t="s">
        <v>81</v>
      </c>
      <c r="B21" s="112"/>
      <c r="C21" s="73"/>
      <c r="D21" s="73"/>
      <c r="E21" s="74"/>
      <c r="F21" s="75"/>
      <c r="G21" s="76"/>
      <c r="H21" s="77"/>
      <c r="I21" s="75"/>
      <c r="J21" s="75"/>
      <c r="K21" s="75"/>
      <c r="L21" s="75"/>
      <c r="M21" s="76"/>
      <c r="N21" s="77"/>
      <c r="O21" s="76"/>
      <c r="P21" s="77"/>
      <c r="Q21" s="76"/>
      <c r="R21" s="77"/>
      <c r="S21" s="75"/>
      <c r="T21" s="76"/>
      <c r="U21" s="78"/>
      <c r="V21" s="79"/>
      <c r="W21" s="73"/>
      <c r="X21" s="7"/>
    </row>
    <row r="22" spans="1:24" ht="44.25" customHeight="1">
      <c r="A22" s="39"/>
      <c r="B22" s="40"/>
      <c r="C22" s="41"/>
      <c r="D22" s="41"/>
      <c r="E22" s="42"/>
      <c r="F22" s="43"/>
      <c r="G22" s="44"/>
      <c r="H22" s="42"/>
      <c r="I22" s="43"/>
      <c r="J22" s="43"/>
      <c r="K22" s="43"/>
      <c r="L22" s="43"/>
      <c r="M22" s="44"/>
      <c r="N22" s="42"/>
      <c r="O22" s="44"/>
      <c r="P22" s="42"/>
      <c r="Q22" s="44"/>
      <c r="R22" s="42"/>
      <c r="S22" s="43"/>
      <c r="T22" s="44"/>
      <c r="U22" s="45"/>
      <c r="V22" s="44"/>
      <c r="W22" s="43"/>
    </row>
    <row r="23" spans="1:24" ht="44.25" customHeight="1">
      <c r="A23" s="39"/>
      <c r="B23" s="40"/>
      <c r="C23" s="41"/>
      <c r="D23" s="41"/>
      <c r="E23" s="42"/>
      <c r="F23" s="43"/>
      <c r="G23" s="44"/>
      <c r="H23" s="42"/>
      <c r="I23" s="43"/>
      <c r="J23" s="43"/>
      <c r="K23" s="43"/>
      <c r="L23" s="43"/>
      <c r="M23" s="44"/>
      <c r="N23" s="42"/>
      <c r="O23" s="44"/>
      <c r="P23" s="42"/>
      <c r="Q23" s="44"/>
      <c r="R23" s="42"/>
      <c r="S23" s="43"/>
      <c r="T23" s="44"/>
      <c r="U23" s="45"/>
      <c r="V23" s="44"/>
      <c r="W23" s="43"/>
    </row>
    <row r="24" spans="1:24" ht="44.25" customHeight="1">
      <c r="A24" s="39"/>
      <c r="B24" s="40"/>
      <c r="C24" s="41"/>
      <c r="D24" s="41"/>
      <c r="E24" s="42"/>
      <c r="F24" s="43"/>
      <c r="G24" s="44"/>
      <c r="H24" s="42"/>
      <c r="I24" s="43"/>
      <c r="J24" s="43"/>
      <c r="K24" s="43"/>
      <c r="L24" s="43"/>
      <c r="M24" s="44"/>
      <c r="N24" s="42"/>
      <c r="O24" s="44"/>
      <c r="P24" s="42"/>
      <c r="Q24" s="44"/>
      <c r="R24" s="42"/>
      <c r="S24" s="43"/>
      <c r="T24" s="44"/>
      <c r="U24" s="45"/>
      <c r="V24" s="44"/>
      <c r="W24" s="43"/>
    </row>
    <row r="25" spans="1:24" ht="44.25" customHeight="1">
      <c r="A25" s="39"/>
      <c r="B25" s="40"/>
      <c r="C25" s="41"/>
      <c r="D25" s="41"/>
      <c r="E25" s="42"/>
      <c r="F25" s="43"/>
      <c r="G25" s="44"/>
      <c r="H25" s="42"/>
      <c r="I25" s="43"/>
      <c r="J25" s="43"/>
      <c r="K25" s="43"/>
      <c r="L25" s="43"/>
      <c r="M25" s="44"/>
      <c r="N25" s="42"/>
      <c r="O25" s="44"/>
      <c r="P25" s="42"/>
      <c r="Q25" s="44"/>
      <c r="R25" s="42"/>
      <c r="S25" s="43"/>
      <c r="T25" s="44"/>
      <c r="U25" s="45"/>
      <c r="V25" s="44"/>
      <c r="W25" s="43"/>
    </row>
    <row r="26" spans="1:24" ht="44.25" customHeight="1">
      <c r="A26" s="39"/>
      <c r="B26" s="40"/>
      <c r="C26" s="41"/>
      <c r="D26" s="41"/>
      <c r="E26" s="42"/>
      <c r="F26" s="43"/>
      <c r="G26" s="44"/>
      <c r="H26" s="42"/>
      <c r="I26" s="43"/>
      <c r="J26" s="43"/>
      <c r="K26" s="43"/>
      <c r="L26" s="43"/>
      <c r="M26" s="44"/>
      <c r="N26" s="42"/>
      <c r="O26" s="44"/>
      <c r="P26" s="42"/>
      <c r="Q26" s="44"/>
      <c r="R26" s="42"/>
      <c r="S26" s="43"/>
      <c r="T26" s="44"/>
      <c r="U26" s="45"/>
      <c r="V26" s="44"/>
      <c r="W26" s="43"/>
    </row>
    <row r="27" spans="1:24" ht="44.25" customHeight="1">
      <c r="A27" s="39"/>
      <c r="B27" s="40"/>
      <c r="C27" s="41"/>
      <c r="D27" s="41"/>
      <c r="E27" s="42"/>
      <c r="F27" s="43"/>
      <c r="G27" s="44"/>
      <c r="H27" s="42"/>
      <c r="I27" s="43"/>
      <c r="J27" s="43"/>
      <c r="K27" s="43"/>
      <c r="L27" s="43"/>
      <c r="M27" s="44"/>
      <c r="N27" s="42"/>
      <c r="O27" s="44"/>
      <c r="P27" s="42"/>
      <c r="Q27" s="44"/>
      <c r="R27" s="42"/>
      <c r="S27" s="43"/>
      <c r="T27" s="44"/>
      <c r="U27" s="45"/>
      <c r="V27" s="44"/>
      <c r="W27" s="43"/>
    </row>
    <row r="28" spans="1:24" ht="44.25" customHeight="1">
      <c r="A28" s="39"/>
      <c r="B28" s="40"/>
      <c r="C28" s="41"/>
      <c r="D28" s="41"/>
      <c r="E28" s="42"/>
      <c r="F28" s="43"/>
      <c r="G28" s="44"/>
      <c r="H28" s="42"/>
      <c r="I28" s="43"/>
      <c r="J28" s="43"/>
      <c r="K28" s="43"/>
      <c r="L28" s="43"/>
      <c r="M28" s="44"/>
      <c r="N28" s="42"/>
      <c r="O28" s="44"/>
      <c r="P28" s="42"/>
      <c r="Q28" s="44"/>
      <c r="R28" s="42"/>
      <c r="S28" s="43"/>
      <c r="T28" s="44"/>
      <c r="U28" s="45"/>
      <c r="V28" s="44"/>
      <c r="W28" s="43"/>
    </row>
    <row r="29" spans="1:24" ht="44.25" customHeight="1">
      <c r="A29" s="39"/>
      <c r="B29" s="40"/>
      <c r="C29" s="41"/>
      <c r="D29" s="41"/>
      <c r="E29" s="42"/>
      <c r="F29" s="43"/>
      <c r="G29" s="44"/>
      <c r="H29" s="42"/>
      <c r="I29" s="43"/>
      <c r="J29" s="43"/>
      <c r="K29" s="43"/>
      <c r="L29" s="43"/>
      <c r="M29" s="44"/>
      <c r="N29" s="42"/>
      <c r="O29" s="44"/>
      <c r="P29" s="42"/>
      <c r="Q29" s="44"/>
      <c r="R29" s="42"/>
      <c r="S29" s="43"/>
      <c r="T29" s="44"/>
      <c r="U29" s="45"/>
      <c r="V29" s="44"/>
      <c r="W29" s="43"/>
    </row>
    <row r="30" spans="1:24" ht="44.25" customHeight="1">
      <c r="A30" s="39"/>
      <c r="B30" s="40"/>
      <c r="C30" s="41"/>
      <c r="D30" s="41"/>
      <c r="E30" s="42"/>
      <c r="F30" s="43"/>
      <c r="G30" s="44"/>
      <c r="H30" s="42"/>
      <c r="I30" s="43"/>
      <c r="J30" s="43"/>
      <c r="K30" s="43"/>
      <c r="L30" s="43"/>
      <c r="M30" s="44"/>
      <c r="N30" s="42"/>
      <c r="O30" s="44"/>
      <c r="P30" s="42"/>
      <c r="Q30" s="44"/>
      <c r="R30" s="42"/>
      <c r="S30" s="43"/>
      <c r="T30" s="44"/>
      <c r="U30" s="45"/>
      <c r="V30" s="44"/>
      <c r="W30" s="43"/>
    </row>
    <row r="31" spans="1:24" ht="44.25" customHeight="1">
      <c r="A31" s="39"/>
      <c r="B31" s="40"/>
      <c r="C31" s="41"/>
      <c r="D31" s="41"/>
      <c r="E31" s="42"/>
      <c r="F31" s="43"/>
      <c r="G31" s="44"/>
      <c r="H31" s="42"/>
      <c r="I31" s="43"/>
      <c r="J31" s="43"/>
      <c r="K31" s="43"/>
      <c r="L31" s="43"/>
      <c r="M31" s="44"/>
      <c r="N31" s="42"/>
      <c r="O31" s="44"/>
      <c r="P31" s="42"/>
      <c r="Q31" s="44"/>
      <c r="R31" s="42"/>
      <c r="S31" s="43"/>
      <c r="T31" s="44"/>
      <c r="U31" s="45"/>
      <c r="V31" s="44"/>
      <c r="W31" s="43"/>
    </row>
    <row r="32" spans="1:24" ht="44.25" customHeight="1">
      <c r="A32" s="39"/>
      <c r="B32" s="40"/>
      <c r="C32" s="41"/>
      <c r="D32" s="41"/>
      <c r="E32" s="42"/>
      <c r="F32" s="43"/>
      <c r="G32" s="44"/>
      <c r="H32" s="42"/>
      <c r="I32" s="43"/>
      <c r="J32" s="43"/>
      <c r="K32" s="43"/>
      <c r="L32" s="43"/>
      <c r="M32" s="44"/>
      <c r="N32" s="42"/>
      <c r="O32" s="44"/>
      <c r="P32" s="42"/>
      <c r="Q32" s="44"/>
      <c r="R32" s="42"/>
      <c r="S32" s="43"/>
      <c r="T32" s="44"/>
      <c r="U32" s="45"/>
      <c r="V32" s="44"/>
      <c r="W32" s="43"/>
    </row>
    <row r="33" spans="1:24" ht="44.25" customHeight="1">
      <c r="A33" s="39"/>
      <c r="B33" s="40"/>
      <c r="C33" s="41"/>
      <c r="D33" s="41"/>
      <c r="E33" s="42"/>
      <c r="F33" s="43"/>
      <c r="G33" s="44"/>
      <c r="H33" s="42"/>
      <c r="I33" s="43"/>
      <c r="J33" s="43"/>
      <c r="K33" s="43"/>
      <c r="L33" s="43"/>
      <c r="M33" s="44"/>
      <c r="N33" s="42"/>
      <c r="O33" s="44"/>
      <c r="P33" s="42"/>
      <c r="Q33" s="44"/>
      <c r="R33" s="42"/>
      <c r="S33" s="43"/>
      <c r="T33" s="44"/>
      <c r="U33" s="45"/>
      <c r="V33" s="44"/>
      <c r="W33" s="43"/>
    </row>
    <row r="34" spans="1:24" ht="44.25" customHeight="1">
      <c r="A34" s="39"/>
      <c r="B34" s="40"/>
      <c r="C34" s="41"/>
      <c r="D34" s="41"/>
      <c r="E34" s="42"/>
      <c r="F34" s="43"/>
      <c r="G34" s="44"/>
      <c r="H34" s="42"/>
      <c r="I34" s="43"/>
      <c r="J34" s="43"/>
      <c r="K34" s="43"/>
      <c r="L34" s="43"/>
      <c r="M34" s="44"/>
      <c r="N34" s="42"/>
      <c r="O34" s="44"/>
      <c r="P34" s="42"/>
      <c r="Q34" s="44"/>
      <c r="R34" s="42"/>
      <c r="S34" s="43"/>
      <c r="T34" s="44"/>
      <c r="U34" s="45"/>
      <c r="V34" s="44"/>
      <c r="W34" s="43"/>
    </row>
    <row r="35" spans="1:24" ht="37.5" customHeight="1" thickBot="1">
      <c r="A35" s="115" t="s">
        <v>85</v>
      </c>
      <c r="B35" s="116"/>
      <c r="C35" s="80"/>
      <c r="D35" s="80"/>
      <c r="E35" s="81">
        <f>SUM(E22:E34)</f>
        <v>0</v>
      </c>
      <c r="F35" s="82">
        <f>SUM(F22:F34)</f>
        <v>0</v>
      </c>
      <c r="G35" s="84">
        <f>SUM(G22:G34)</f>
        <v>0</v>
      </c>
      <c r="H35" s="81">
        <f>SUM(H22:H34)</f>
        <v>0</v>
      </c>
      <c r="I35" s="82">
        <f>SUM(I22:I34)</f>
        <v>0</v>
      </c>
      <c r="J35" s="82">
        <f>SUM(J22:J34)</f>
        <v>0</v>
      </c>
      <c r="K35" s="82">
        <f>SUM(K22:K34)</f>
        <v>0</v>
      </c>
      <c r="L35" s="82">
        <f>SUM(L22:L34)</f>
        <v>0</v>
      </c>
      <c r="M35" s="84">
        <f>SUM(M22:M34)</f>
        <v>0</v>
      </c>
      <c r="N35" s="81">
        <f>SUM(N22:N34)</f>
        <v>0</v>
      </c>
      <c r="O35" s="84">
        <f>SUM(O22:O34)</f>
        <v>0</v>
      </c>
      <c r="P35" s="81">
        <f>SUM(P22:P34)</f>
        <v>0</v>
      </c>
      <c r="Q35" s="84">
        <f>SUM(Q22:Q34)</f>
        <v>0</v>
      </c>
      <c r="R35" s="81">
        <f>SUM(R22:R34)</f>
        <v>0</v>
      </c>
      <c r="S35" s="86">
        <f>SUM(S22:S34)</f>
        <v>0</v>
      </c>
      <c r="T35" s="87">
        <f>SUM(T22:T34)</f>
        <v>0</v>
      </c>
      <c r="U35" s="81">
        <f>SUM(U22:U34)</f>
        <v>0</v>
      </c>
      <c r="V35" s="81">
        <f>SUM(V22:V34)</f>
        <v>0</v>
      </c>
      <c r="W35" s="83" t="str">
        <f>IF(V35&lt;10,"単位不足","単位　充足")</f>
        <v>単位不足</v>
      </c>
    </row>
    <row r="36" spans="1:24">
      <c r="A36" s="113" t="s">
        <v>82</v>
      </c>
      <c r="B36" s="114"/>
      <c r="C36" s="73"/>
      <c r="D36" s="73"/>
      <c r="E36" s="74"/>
      <c r="F36" s="75"/>
      <c r="G36" s="76"/>
      <c r="H36" s="77"/>
      <c r="I36" s="75"/>
      <c r="J36" s="75"/>
      <c r="K36" s="75"/>
      <c r="L36" s="75"/>
      <c r="M36" s="76"/>
      <c r="N36" s="77"/>
      <c r="O36" s="76"/>
      <c r="P36" s="77"/>
      <c r="Q36" s="76"/>
      <c r="R36" s="77"/>
      <c r="S36" s="75"/>
      <c r="T36" s="76"/>
      <c r="U36" s="78"/>
      <c r="V36" s="79"/>
      <c r="W36" s="73"/>
      <c r="X36" s="7"/>
    </row>
    <row r="37" spans="1:24" ht="44.25" customHeight="1">
      <c r="A37" s="39"/>
      <c r="B37" s="40"/>
      <c r="C37" s="41"/>
      <c r="D37" s="41"/>
      <c r="E37" s="42"/>
      <c r="F37" s="43"/>
      <c r="G37" s="44"/>
      <c r="H37" s="42"/>
      <c r="I37" s="43"/>
      <c r="J37" s="43"/>
      <c r="K37" s="43"/>
      <c r="L37" s="43"/>
      <c r="M37" s="44"/>
      <c r="N37" s="42"/>
      <c r="O37" s="44"/>
      <c r="P37" s="42"/>
      <c r="Q37" s="44"/>
      <c r="R37" s="42"/>
      <c r="S37" s="43"/>
      <c r="T37" s="44"/>
      <c r="U37" s="45"/>
      <c r="V37" s="44"/>
      <c r="W37" s="43"/>
    </row>
    <row r="38" spans="1:24" ht="44.25" customHeight="1">
      <c r="A38" s="39"/>
      <c r="B38" s="40"/>
      <c r="C38" s="41"/>
      <c r="D38" s="41"/>
      <c r="E38" s="42"/>
      <c r="F38" s="43"/>
      <c r="G38" s="44"/>
      <c r="H38" s="42"/>
      <c r="I38" s="43"/>
      <c r="J38" s="43"/>
      <c r="K38" s="43"/>
      <c r="L38" s="43"/>
      <c r="M38" s="44"/>
      <c r="N38" s="42"/>
      <c r="O38" s="44"/>
      <c r="P38" s="42"/>
      <c r="Q38" s="44"/>
      <c r="R38" s="42"/>
      <c r="S38" s="43"/>
      <c r="T38" s="44"/>
      <c r="U38" s="45"/>
      <c r="V38" s="44"/>
      <c r="W38" s="43"/>
    </row>
    <row r="39" spans="1:24" ht="43.5" customHeight="1">
      <c r="A39" s="39"/>
      <c r="B39" s="40"/>
      <c r="C39" s="41"/>
      <c r="D39" s="41"/>
      <c r="E39" s="42"/>
      <c r="F39" s="43"/>
      <c r="G39" s="44"/>
      <c r="H39" s="42"/>
      <c r="I39" s="43"/>
      <c r="J39" s="43"/>
      <c r="K39" s="43"/>
      <c r="L39" s="43"/>
      <c r="M39" s="44"/>
      <c r="N39" s="42"/>
      <c r="O39" s="44"/>
      <c r="P39" s="42"/>
      <c r="Q39" s="44"/>
      <c r="R39" s="42"/>
      <c r="S39" s="43"/>
      <c r="T39" s="44"/>
      <c r="U39" s="45"/>
      <c r="V39" s="44"/>
      <c r="W39" s="43"/>
    </row>
    <row r="40" spans="1:24" ht="43.5" customHeight="1">
      <c r="A40" s="39"/>
      <c r="B40" s="40"/>
      <c r="C40" s="41"/>
      <c r="D40" s="41"/>
      <c r="E40" s="42"/>
      <c r="F40" s="43"/>
      <c r="G40" s="44"/>
      <c r="H40" s="42"/>
      <c r="I40" s="43"/>
      <c r="J40" s="43"/>
      <c r="K40" s="43"/>
      <c r="L40" s="43"/>
      <c r="M40" s="44"/>
      <c r="N40" s="42"/>
      <c r="O40" s="44"/>
      <c r="P40" s="42"/>
      <c r="Q40" s="44"/>
      <c r="R40" s="42"/>
      <c r="S40" s="43"/>
      <c r="T40" s="44"/>
      <c r="U40" s="45"/>
      <c r="V40" s="44"/>
      <c r="W40" s="43"/>
    </row>
    <row r="41" spans="1:24" ht="43.5" customHeight="1">
      <c r="A41" s="39"/>
      <c r="B41" s="40"/>
      <c r="C41" s="41"/>
      <c r="D41" s="41"/>
      <c r="E41" s="42"/>
      <c r="F41" s="43"/>
      <c r="G41" s="44"/>
      <c r="H41" s="42"/>
      <c r="I41" s="43"/>
      <c r="J41" s="43"/>
      <c r="K41" s="43"/>
      <c r="L41" s="43"/>
      <c r="M41" s="44"/>
      <c r="N41" s="42"/>
      <c r="O41" s="44"/>
      <c r="P41" s="42"/>
      <c r="Q41" s="44"/>
      <c r="R41" s="42"/>
      <c r="S41" s="43"/>
      <c r="T41" s="44"/>
      <c r="U41" s="45"/>
      <c r="V41" s="44"/>
      <c r="W41" s="43"/>
    </row>
    <row r="42" spans="1:24" ht="43.5" customHeight="1">
      <c r="A42" s="39"/>
      <c r="B42" s="40"/>
      <c r="C42" s="41"/>
      <c r="D42" s="41"/>
      <c r="E42" s="42"/>
      <c r="F42" s="43"/>
      <c r="G42" s="44"/>
      <c r="H42" s="42"/>
      <c r="I42" s="43"/>
      <c r="J42" s="43"/>
      <c r="K42" s="43"/>
      <c r="L42" s="43"/>
      <c r="M42" s="44"/>
      <c r="N42" s="42"/>
      <c r="O42" s="44"/>
      <c r="P42" s="42"/>
      <c r="Q42" s="44"/>
      <c r="R42" s="42"/>
      <c r="S42" s="43"/>
      <c r="T42" s="44"/>
      <c r="U42" s="45"/>
      <c r="V42" s="44"/>
      <c r="W42" s="43"/>
    </row>
    <row r="43" spans="1:24" ht="43.5" customHeight="1" thickBot="1">
      <c r="A43" s="115" t="s">
        <v>83</v>
      </c>
      <c r="B43" s="116"/>
      <c r="C43" s="80"/>
      <c r="D43" s="80"/>
      <c r="E43" s="81">
        <f t="shared" ref="E43:V43" si="1">SUM(E37:E42)</f>
        <v>0</v>
      </c>
      <c r="F43" s="82">
        <f t="shared" si="1"/>
        <v>0</v>
      </c>
      <c r="G43" s="84">
        <f t="shared" si="1"/>
        <v>0</v>
      </c>
      <c r="H43" s="81">
        <f t="shared" si="1"/>
        <v>0</v>
      </c>
      <c r="I43" s="82">
        <f t="shared" si="1"/>
        <v>0</v>
      </c>
      <c r="J43" s="82">
        <f t="shared" si="1"/>
        <v>0</v>
      </c>
      <c r="K43" s="82">
        <f t="shared" si="1"/>
        <v>0</v>
      </c>
      <c r="L43" s="82">
        <f t="shared" si="1"/>
        <v>0</v>
      </c>
      <c r="M43" s="84">
        <f t="shared" si="1"/>
        <v>0</v>
      </c>
      <c r="N43" s="81">
        <f t="shared" si="1"/>
        <v>0</v>
      </c>
      <c r="O43" s="84">
        <f t="shared" si="1"/>
        <v>0</v>
      </c>
      <c r="P43" s="81">
        <f t="shared" si="1"/>
        <v>0</v>
      </c>
      <c r="Q43" s="84">
        <f t="shared" si="1"/>
        <v>0</v>
      </c>
      <c r="R43" s="81">
        <f t="shared" si="1"/>
        <v>0</v>
      </c>
      <c r="S43" s="82">
        <f t="shared" si="1"/>
        <v>0</v>
      </c>
      <c r="T43" s="84">
        <f t="shared" si="1"/>
        <v>0</v>
      </c>
      <c r="U43" s="81">
        <f t="shared" si="1"/>
        <v>0</v>
      </c>
      <c r="V43" s="81">
        <f t="shared" si="1"/>
        <v>0</v>
      </c>
      <c r="W43" s="83" t="str">
        <f>IF(V43&lt;10,"単位不足","単位　充足")</f>
        <v>単位不足</v>
      </c>
    </row>
    <row r="44" spans="1:24" ht="43.5" customHeight="1" thickBot="1">
      <c r="A44" s="47" t="s">
        <v>74</v>
      </c>
      <c r="B44" s="48"/>
      <c r="C44" s="49"/>
      <c r="D44" s="50" t="s">
        <v>75</v>
      </c>
      <c r="E44" s="117">
        <f>E43+E35+E20</f>
        <v>0</v>
      </c>
      <c r="F44" s="118">
        <f>F43+F35+F20</f>
        <v>0</v>
      </c>
      <c r="G44" s="119">
        <f>G43+G35+G20</f>
        <v>0</v>
      </c>
      <c r="H44" s="117">
        <f>H43+H35+H20</f>
        <v>0</v>
      </c>
      <c r="I44" s="118">
        <f>I43+I35+I20</f>
        <v>0</v>
      </c>
      <c r="J44" s="118">
        <f>J43+J35+J20</f>
        <v>0</v>
      </c>
      <c r="K44" s="118">
        <f>K43+K35+K20</f>
        <v>0</v>
      </c>
      <c r="L44" s="118">
        <f>L43+L35+L20</f>
        <v>0</v>
      </c>
      <c r="M44" s="119">
        <f>M43+M35+M20</f>
        <v>0</v>
      </c>
      <c r="N44" s="117">
        <f>N43+N35+N20</f>
        <v>0</v>
      </c>
      <c r="O44" s="119">
        <f>O43+O35+O20</f>
        <v>0</v>
      </c>
      <c r="P44" s="117">
        <f>P43+P35+P20</f>
        <v>0</v>
      </c>
      <c r="Q44" s="119">
        <f>Q43+Q35+Q20</f>
        <v>0</v>
      </c>
      <c r="R44" s="117">
        <f>R43+R35+R20</f>
        <v>0</v>
      </c>
      <c r="S44" s="118">
        <f>S43+S35+S20</f>
        <v>0</v>
      </c>
      <c r="T44" s="119">
        <f>T43+T35+T20</f>
        <v>0</v>
      </c>
      <c r="U44" s="51">
        <f>U43+U35+U20</f>
        <v>0</v>
      </c>
      <c r="V44" s="52" t="s">
        <v>76</v>
      </c>
      <c r="W44" s="46"/>
    </row>
    <row r="45" spans="1:24" ht="43.5" customHeight="1" thickBot="1">
      <c r="B45" s="3"/>
      <c r="C45" s="53"/>
      <c r="D45" s="54" t="s">
        <v>77</v>
      </c>
      <c r="E45" s="108">
        <f>SUM(E44:G44)</f>
        <v>0</v>
      </c>
      <c r="F45" s="109"/>
      <c r="G45" s="110"/>
      <c r="H45" s="108">
        <f>SUM(H44:M44)</f>
        <v>0</v>
      </c>
      <c r="I45" s="109"/>
      <c r="J45" s="109"/>
      <c r="K45" s="109"/>
      <c r="L45" s="109"/>
      <c r="M45" s="110"/>
      <c r="N45" s="108">
        <f>SUM(N44,O44)</f>
        <v>0</v>
      </c>
      <c r="O45" s="110"/>
      <c r="P45" s="108">
        <f>SUM(P44,Q44)</f>
        <v>0</v>
      </c>
      <c r="Q45" s="110"/>
      <c r="R45" s="96">
        <f>SUM(R44:T44)</f>
        <v>0</v>
      </c>
      <c r="S45" s="97"/>
      <c r="T45" s="98"/>
      <c r="U45" s="55">
        <f>U44</f>
        <v>0</v>
      </c>
      <c r="V45" s="72">
        <f>SUM(E45:U45)</f>
        <v>0</v>
      </c>
    </row>
    <row r="46" spans="1:24" ht="31.5" customHeight="1">
      <c r="C46" s="99" t="s">
        <v>78</v>
      </c>
      <c r="D46" s="100"/>
      <c r="E46" s="56"/>
      <c r="F46" s="57" t="str">
        <f>IF(COUNTIFS(E44:G44,0)&lt;2.5,"項目数　クリア","項目数不足")</f>
        <v>項目数不足</v>
      </c>
      <c r="G46" s="58"/>
      <c r="H46" s="56"/>
      <c r="I46" s="59"/>
      <c r="J46" s="120" t="str">
        <f>IF(COUNTIFS(H44:M44,0)&lt;5,"項目数　クリア","項目数不足")</f>
        <v>項目数不足</v>
      </c>
      <c r="K46" s="60"/>
      <c r="L46" s="59"/>
      <c r="M46" s="61"/>
      <c r="N46" s="62" t="str">
        <f>IF(COUNTIFS(N44:O44,0)&lt;1,"項目数　クリア","項目数不足")</f>
        <v>項目数不足</v>
      </c>
      <c r="O46" s="58"/>
      <c r="P46" s="121" t="str">
        <f>IF(COUNTIFS(P44:Q44,0)&lt;1,"項目数　クリア","項目数不足")</f>
        <v>項目数不足</v>
      </c>
      <c r="Q46" s="58"/>
      <c r="R46" s="63"/>
      <c r="S46" s="123" t="str">
        <f>IF(COUNTIFS(R44:T44,0)&lt;1,"項目数　クリア","項目数不足")</f>
        <v>項目数不足</v>
      </c>
      <c r="T46" s="64"/>
      <c r="U46" s="65"/>
      <c r="V46" s="85">
        <f>ABS(50-V45)</f>
        <v>50</v>
      </c>
    </row>
    <row r="47" spans="1:24" ht="31.5" customHeight="1" thickBot="1">
      <c r="C47" s="101"/>
      <c r="D47" s="102"/>
      <c r="E47" s="66"/>
      <c r="F47" s="88">
        <f>ABS(2-E45)</f>
        <v>2</v>
      </c>
      <c r="G47" s="68" t="str">
        <f>IF(E45&lt;2,"単位不足","単位　充足")</f>
        <v>単位不足</v>
      </c>
      <c r="H47" s="66"/>
      <c r="I47" s="67"/>
      <c r="J47" s="88">
        <f>ABS(4-H45)</f>
        <v>4</v>
      </c>
      <c r="K47" s="67" t="str">
        <f>IF(H45&lt;4,"単位不足","単位　充足")</f>
        <v>単位不足</v>
      </c>
      <c r="L47" s="67"/>
      <c r="M47" s="68"/>
      <c r="N47" s="66">
        <f>ABS(4-N45)</f>
        <v>4</v>
      </c>
      <c r="O47" s="68" t="str">
        <f>IF(N45&lt;4,"単位不足","単位　充足")</f>
        <v>単位不足</v>
      </c>
      <c r="P47" s="122">
        <f>ABS(4-P45)</f>
        <v>4</v>
      </c>
      <c r="Q47" s="68" t="str">
        <f>IF(P45&lt;4,"単位不足","単位　充足")</f>
        <v>単位不足</v>
      </c>
      <c r="R47" s="69"/>
      <c r="S47" s="124">
        <f>ABS(6-R45)</f>
        <v>6</v>
      </c>
      <c r="T47" s="69" t="str">
        <f>IF(R45&lt;6,"単位不足","単位　充足")</f>
        <v>単位不足</v>
      </c>
      <c r="U47" s="70"/>
      <c r="V47" s="71" t="str">
        <f>IF(V45&lt;50,"単位不足","単位　充足")</f>
        <v>単位不足</v>
      </c>
    </row>
  </sheetData>
  <mergeCells count="24">
    <mergeCell ref="R45:T45"/>
    <mergeCell ref="C46:D47"/>
    <mergeCell ref="D3:D4"/>
    <mergeCell ref="A4:B5"/>
    <mergeCell ref="E45:G45"/>
    <mergeCell ref="H45:M45"/>
    <mergeCell ref="N45:O45"/>
    <mergeCell ref="P45:Q45"/>
    <mergeCell ref="A7:B7"/>
    <mergeCell ref="A21:B21"/>
    <mergeCell ref="A36:B36"/>
    <mergeCell ref="A43:B43"/>
    <mergeCell ref="A35:B35"/>
    <mergeCell ref="A20:B20"/>
    <mergeCell ref="E1:G1"/>
    <mergeCell ref="H1:M1"/>
    <mergeCell ref="N1:O1"/>
    <mergeCell ref="P1:Q1"/>
    <mergeCell ref="R1:T1"/>
    <mergeCell ref="E2:G2"/>
    <mergeCell ref="H2:M2"/>
    <mergeCell ref="N2:O2"/>
    <mergeCell ref="P2:Q2"/>
    <mergeCell ref="R2:T2"/>
  </mergeCells>
  <phoneticPr fontId="1"/>
  <pageMargins left="0.43307086614173229" right="0.23622047244094491" top="0.74803149606299213" bottom="0.74803149606299213" header="0.31496062992125984" footer="0.31496062992125984"/>
  <pageSetup paperSize="9" scale="48" orientation="landscape" horizontalDpi="0" verticalDpi="0" r:id="rId1"/>
  <rowBreaks count="2" manualBreakCount="2">
    <brk id="20" max="22" man="1"/>
    <brk id="35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縦集計</vt:lpstr>
      <vt:lpstr>縦集計!Print_Area</vt:lpstr>
      <vt:lpstr>縦集計!Print_Titles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</dc:creator>
  <cp:lastModifiedBy>築地憲仁</cp:lastModifiedBy>
  <cp:lastPrinted>2017-01-05T01:08:51Z</cp:lastPrinted>
  <dcterms:created xsi:type="dcterms:W3CDTF">2016-06-13T04:25:11Z</dcterms:created>
  <dcterms:modified xsi:type="dcterms:W3CDTF">2017-12-01T15:48:32Z</dcterms:modified>
</cp:coreProperties>
</file>