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憲仁\Desktop\"/>
    </mc:Choice>
  </mc:AlternateContent>
  <xr:revisionPtr revIDLastSave="0" documentId="13_ncr:1_{8BC1ACFA-9326-448B-8649-AE8C33A1C481}" xr6:coauthVersionLast="40" xr6:coauthVersionMax="40" xr10:uidLastSave="{00000000-0000-0000-0000-000000000000}"/>
  <bookViews>
    <workbookView xWindow="0" yWindow="0" windowWidth="21600" windowHeight="10460" xr2:uid="{00000000-000D-0000-FFFF-FFFF00000000}"/>
  </bookViews>
  <sheets>
    <sheet name="縦集計" sheetId="1" r:id="rId1"/>
  </sheets>
  <definedNames>
    <definedName name="_xlnm.Print_Area" localSheetId="0">縦集計!$A$1:$W$82</definedName>
    <definedName name="_xlnm.Print_Titles" localSheetId="0">縦集計!$1:$6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0" i="1" l="1"/>
  <c r="E78" i="1" l="1"/>
  <c r="V78" i="1"/>
  <c r="W78" i="1" s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V70" i="1"/>
  <c r="W70" i="1" s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V55" i="1"/>
  <c r="W55" i="1" s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E42" i="1" l="1"/>
  <c r="V19" i="1" l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 s="1"/>
  <c r="E19" i="1" l="1"/>
  <c r="E79" i="1" s="1"/>
  <c r="F42" i="1" l="1"/>
  <c r="G42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 s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W19" i="1"/>
  <c r="K79" i="1" l="1"/>
  <c r="G79" i="1"/>
  <c r="S79" i="1"/>
  <c r="O79" i="1"/>
  <c r="R79" i="1"/>
  <c r="J79" i="1"/>
  <c r="Q79" i="1"/>
  <c r="M79" i="1"/>
  <c r="I79" i="1"/>
  <c r="N79" i="1"/>
  <c r="F79" i="1"/>
  <c r="E80" i="1" s="1"/>
  <c r="U79" i="1"/>
  <c r="U80" i="1" s="1"/>
  <c r="T79" i="1"/>
  <c r="P79" i="1"/>
  <c r="L79" i="1"/>
  <c r="H79" i="1"/>
  <c r="P80" i="1" l="1"/>
  <c r="J81" i="1"/>
  <c r="H80" i="1"/>
  <c r="N81" i="1"/>
  <c r="N80" i="1"/>
  <c r="R80" i="1"/>
  <c r="F81" i="1"/>
  <c r="P81" i="1"/>
  <c r="S81" i="1"/>
  <c r="V80" i="1" l="1"/>
  <c r="N82" i="1"/>
  <c r="O82" i="1"/>
  <c r="F82" i="1"/>
  <c r="G82" i="1"/>
  <c r="Q82" i="1" l="1"/>
  <c r="P82" i="1"/>
  <c r="J82" i="1"/>
  <c r="K82" i="1"/>
  <c r="V82" i="1"/>
  <c r="V81" i="1"/>
  <c r="S82" i="1"/>
  <c r="T82" i="1"/>
</calcChain>
</file>

<file path=xl/sharedStrings.xml><?xml version="1.0" encoding="utf-8"?>
<sst xmlns="http://schemas.openxmlformats.org/spreadsheetml/2006/main" count="197" uniqueCount="100">
  <si>
    <t>研修項目</t>
    <rPh sb="0" eb="2">
      <t>ケンシュウ</t>
    </rPh>
    <phoneticPr fontId="1"/>
  </si>
  <si>
    <t>Ⅰ．医療倫理と法令を順守する</t>
  </si>
  <si>
    <t>Ⅱ．基本的業務の向上を図る</t>
  </si>
  <si>
    <t>Ⅲ．チーム医療を実践する</t>
  </si>
  <si>
    <t>Ⅳ．医療安全を推進する</t>
  </si>
  <si>
    <t>Ⅴ．ファーマシューティカルケアを実践する。</t>
    <phoneticPr fontId="1"/>
  </si>
  <si>
    <t>その他</t>
    <rPh sb="2" eb="3">
      <t>タ</t>
    </rPh>
    <phoneticPr fontId="1"/>
  </si>
  <si>
    <t>取得単位数</t>
    <rPh sb="0" eb="2">
      <t>シュトク</t>
    </rPh>
    <rPh sb="2" eb="5">
      <t>タンイスウ</t>
    </rPh>
    <phoneticPr fontId="1"/>
  </si>
  <si>
    <t>認定条件</t>
    <rPh sb="0" eb="2">
      <t>ニンテイ</t>
    </rPh>
    <rPh sb="2" eb="4">
      <t>ジョウケン</t>
    </rPh>
    <phoneticPr fontId="1"/>
  </si>
  <si>
    <t>単位：分</t>
    <rPh sb="0" eb="2">
      <t>タンイ</t>
    </rPh>
    <rPh sb="3" eb="4">
      <t>フン</t>
    </rPh>
    <phoneticPr fontId="1"/>
  </si>
  <si>
    <t xml:space="preserve"> 研修番号</t>
    <rPh sb="1" eb="3">
      <t>ケンシュウ</t>
    </rPh>
    <rPh sb="3" eb="5">
      <t>バンゴウ</t>
    </rPh>
    <phoneticPr fontId="1"/>
  </si>
  <si>
    <t xml:space="preserve">Ⅰ－１ </t>
    <phoneticPr fontId="1"/>
  </si>
  <si>
    <t xml:space="preserve">Ⅰ－２ </t>
    <phoneticPr fontId="1"/>
  </si>
  <si>
    <t xml:space="preserve">Ⅰ－３ </t>
  </si>
  <si>
    <t>Ⅱ－１</t>
  </si>
  <si>
    <t>Ⅱ－２</t>
  </si>
  <si>
    <t xml:space="preserve">Ⅱ－３ </t>
    <phoneticPr fontId="1"/>
  </si>
  <si>
    <t>Ⅱ－４</t>
  </si>
  <si>
    <t>Ⅱ－５</t>
  </si>
  <si>
    <t>Ⅱ－６</t>
  </si>
  <si>
    <t>Ⅲ－１</t>
  </si>
  <si>
    <t xml:space="preserve">Ⅲ－２ </t>
    <phoneticPr fontId="1"/>
  </si>
  <si>
    <t>Ⅳ－１</t>
  </si>
  <si>
    <t>Ⅳ－２</t>
  </si>
  <si>
    <t>Ⅴ－１</t>
  </si>
  <si>
    <t xml:space="preserve">Ⅴ－２ </t>
    <phoneticPr fontId="1"/>
  </si>
  <si>
    <t xml:space="preserve">Ⅴ－３ </t>
    <phoneticPr fontId="1"/>
  </si>
  <si>
    <t>カリキュラムなし</t>
    <phoneticPr fontId="1"/>
  </si>
  <si>
    <t xml:space="preserve">薬剤師の使命と責任 </t>
  </si>
  <si>
    <t>医療制度</t>
  </si>
  <si>
    <t>法令順守</t>
  </si>
  <si>
    <t>調剤</t>
  </si>
  <si>
    <t>製剤</t>
  </si>
  <si>
    <t>医薬品情報</t>
  </si>
  <si>
    <t>医薬品管理</t>
  </si>
  <si>
    <t>マネジメント</t>
  </si>
  <si>
    <t>教育・研究</t>
    <phoneticPr fontId="1"/>
  </si>
  <si>
    <t>病棟・外来業務
（医療コミュニケーション）</t>
    <phoneticPr fontId="1"/>
  </si>
  <si>
    <t>連携</t>
  </si>
  <si>
    <t>リスクマネジメント
（医薬品安全管理）</t>
    <phoneticPr fontId="1"/>
  </si>
  <si>
    <t>感染制御・管理</t>
  </si>
  <si>
    <t xml:space="preserve"> 医薬品（製剤）特性</t>
    <phoneticPr fontId="1"/>
  </si>
  <si>
    <t>疾病・薬物療法</t>
  </si>
  <si>
    <t xml:space="preserve">患者特性 </t>
    <phoneticPr fontId="1"/>
  </si>
  <si>
    <t>〈具体例：関連する研修事例〉</t>
  </si>
  <si>
    <t>薬剤師の使命、ヒューマニズム、インフォームドコンセント、患者の権利、終末期医療</t>
  </si>
  <si>
    <t>医療保険制度、DPC、高齢者医療制度、介護保険制度、診療報酬制度、介護報酬制度、公知申請制度、医薬品副作用救済制度、生物由来製品感染等被害救済制度、公費負担制度、特定疾患治療研究事業（難病対策）</t>
    <phoneticPr fontId="1"/>
  </si>
  <si>
    <t>医療法、薬事法、薬剤師法、介護保険法、健康保険法、麻薬及び向精神薬取締法、毒物及び劇物取締法、</t>
  </si>
  <si>
    <t>処方監査、処方解析、注射剤調剤、無菌的混合調製、疑義照会</t>
  </si>
  <si>
    <t>院内製剤、クラス分類、品質管理、倫理審査、院内製剤の調製及び使用に関する指針</t>
  </si>
  <si>
    <t>後発医薬品、添付文書、インタビューフォーム、安全性情報、市販後調査、健康食品、サプリメント、中毒情報、適応外使用、リスクマネジメントプラン（RMP）</t>
    <phoneticPr fontId="1"/>
  </si>
  <si>
    <t xml:space="preserve">  在庫管理、SPD、麻薬、毒薬、向精神薬、血液製剤、放射性医薬品、診療材料</t>
    <phoneticPr fontId="1"/>
  </si>
  <si>
    <t xml:space="preserve">  病院経営、医薬品コスト管理、薬剤経済効果、人事マネジメント</t>
    <phoneticPr fontId="1"/>
  </si>
  <si>
    <t>実務実習、モデルコアカリキュラム、臨床研究、臨床研究に関する倫理指針、倫理審査、文献検索・比較方法、統計学、論文、治験</t>
    <phoneticPr fontId="1"/>
  </si>
  <si>
    <t>薬歴、薬学的管理、ハイリスク薬、服薬アドヒアランス、処方設計、処方提案、薬物相互作用、バイタルサイン、フィジカルアセスメント、副作用モニタリング、レジメン管理、コミュニケーションスキル、カウンセリング、コーチング、医療面接</t>
    <phoneticPr fontId="1"/>
  </si>
  <si>
    <t>病薬連携、薬薬連携、病診連携、地域連携、多職種連携、救急医療、災害医療、予防医療、地域医療（プライマリ・ケア）、在宅医療、クリニカルパス、プロトコール、栄養サポート、緩和医療</t>
    <phoneticPr fontId="1"/>
  </si>
  <si>
    <t>ヒヤリハット、事故事例分析、医薬品安全、医療機器安全、プレアボイド、放射線被曝、抗がん剤暴露、医薬品安全管理手順書</t>
    <phoneticPr fontId="1"/>
  </si>
  <si>
    <t xml:space="preserve">  院内感染、感染対策、耐性菌、抗菌薬適正使用、消毒薬、サーベイランス</t>
    <phoneticPr fontId="1"/>
  </si>
  <si>
    <t>薬物動態学、薬力学、TDM、PK/PD、ADME、薬物相互作用、副作用、漢方、ＤＤＳ、生物学的製剤、抗体医薬品、バイオシミラー</t>
    <phoneticPr fontId="1"/>
  </si>
  <si>
    <t>小児、高齢者、妊婦・授乳婦</t>
  </si>
  <si>
    <t>学会等</t>
    <rPh sb="0" eb="3">
      <t>ガッカイトウ</t>
    </rPh>
    <phoneticPr fontId="1"/>
  </si>
  <si>
    <t>研修会開催日</t>
    <rPh sb="0" eb="3">
      <t>ケンシュウカイ</t>
    </rPh>
    <rPh sb="3" eb="6">
      <t>カイサイビ</t>
    </rPh>
    <phoneticPr fontId="1"/>
  </si>
  <si>
    <t>研修受付番号</t>
    <rPh sb="2" eb="4">
      <t>ウケツケ</t>
    </rPh>
    <phoneticPr fontId="1"/>
  </si>
  <si>
    <t>研修会名</t>
    <rPh sb="0" eb="3">
      <t>ケンシュウカイ</t>
    </rPh>
    <rPh sb="3" eb="4">
      <t>メイ</t>
    </rPh>
    <phoneticPr fontId="1"/>
  </si>
  <si>
    <t>研修実施機関名</t>
    <rPh sb="0" eb="2">
      <t>ケンシュウ</t>
    </rPh>
    <rPh sb="2" eb="4">
      <t>ジッシ</t>
    </rPh>
    <rPh sb="4" eb="6">
      <t>キカン</t>
    </rPh>
    <rPh sb="6" eb="7">
      <t>メイ</t>
    </rPh>
    <phoneticPr fontId="1"/>
  </si>
  <si>
    <t>原則各90分　1単位、（45分以上90分未満＝0.5単位、90分以上は45分毎に0.5単位加算）</t>
  </si>
  <si>
    <t>研修時間</t>
    <rPh sb="0" eb="2">
      <t>ケンシュウ</t>
    </rPh>
    <rPh sb="2" eb="4">
      <t>ジカン</t>
    </rPh>
    <phoneticPr fontId="1"/>
  </si>
  <si>
    <t>↑不足時は横の行をコピー/挿入で増やす</t>
    <rPh sb="1" eb="3">
      <t>フソク</t>
    </rPh>
    <rPh sb="3" eb="4">
      <t>ジ</t>
    </rPh>
    <rPh sb="5" eb="6">
      <t>ヨコ</t>
    </rPh>
    <rPh sb="7" eb="8">
      <t>ギョウ</t>
    </rPh>
    <rPh sb="13" eb="15">
      <t>ソウニュウ</t>
    </rPh>
    <rPh sb="16" eb="17">
      <t>フ</t>
    </rPh>
    <phoneticPr fontId="1"/>
  </si>
  <si>
    <t>項目小計</t>
  </si>
  <si>
    <t>総合計</t>
    <rPh sb="0" eb="1">
      <t>ソウ</t>
    </rPh>
    <rPh sb="1" eb="3">
      <t>ゴウケイ</t>
    </rPh>
    <phoneticPr fontId="1"/>
  </si>
  <si>
    <t>項目合計</t>
  </si>
  <si>
    <t>単位過不足状況</t>
    <rPh sb="0" eb="2">
      <t>タンイ</t>
    </rPh>
    <rPh sb="2" eb="3">
      <t>カ</t>
    </rPh>
    <rPh sb="3" eb="5">
      <t>フソク</t>
    </rPh>
    <rPh sb="5" eb="7">
      <t>ジョウキョウ</t>
    </rPh>
    <phoneticPr fontId="1"/>
  </si>
  <si>
    <t>〈ICD10（国際疾病分類）〉感染症・寄生虫症、新生物、血液・造血器・免疫疾患、内分泌・代謝・栄養疾患、精神・行動障害、神経系疾患、眼・付属器疾患、耳・乳様突起疾患、循環器系疾患、呼吸器系疾患、消化器系疾患、皮膚・皮下組織疾患、筋骨格系・結合組織疾患、尿路性器系疾患、妊婦・分娩・産褥、周産期、先天奇形・染色体異常、異常臨床所見・異常検査所見で他に分類されないもの、損傷・中毒・その他の外因の影響</t>
    <phoneticPr fontId="1"/>
  </si>
  <si>
    <t>一年目</t>
    <rPh sb="0" eb="3">
      <t>イチネンメ</t>
    </rPh>
    <phoneticPr fontId="1"/>
  </si>
  <si>
    <t>二年目</t>
    <rPh sb="0" eb="1">
      <t>フタ</t>
    </rPh>
    <rPh sb="1" eb="2">
      <t>ネン</t>
    </rPh>
    <rPh sb="2" eb="3">
      <t>メ</t>
    </rPh>
    <phoneticPr fontId="1"/>
  </si>
  <si>
    <t>三年目</t>
    <rPh sb="0" eb="1">
      <t>３</t>
    </rPh>
    <rPh sb="1" eb="2">
      <t>ネン</t>
    </rPh>
    <rPh sb="2" eb="3">
      <t>メ</t>
    </rPh>
    <phoneticPr fontId="1"/>
  </si>
  <si>
    <t>３年目小計</t>
    <rPh sb="1" eb="3">
      <t>ネンメ</t>
    </rPh>
    <rPh sb="3" eb="5">
      <t>ショウケイ</t>
    </rPh>
    <phoneticPr fontId="1"/>
  </si>
  <si>
    <t>１年目小計</t>
    <rPh sb="1" eb="3">
      <t>ネンメ</t>
    </rPh>
    <rPh sb="3" eb="5">
      <t>ショウケイ</t>
    </rPh>
    <phoneticPr fontId="1"/>
  </si>
  <si>
    <t>２年目小計</t>
    <rPh sb="1" eb="3">
      <t>ネンメ</t>
    </rPh>
    <rPh sb="3" eb="5">
      <t>ショウケイ</t>
    </rPh>
    <phoneticPr fontId="1"/>
  </si>
  <si>
    <t>【更新申請】</t>
    <rPh sb="1" eb="3">
      <t>コウシン</t>
    </rPh>
    <rPh sb="3" eb="5">
      <t>シンセイ</t>
    </rPh>
    <phoneticPr fontId="1"/>
  </si>
  <si>
    <t>1年10単位以上、過去６年間で100単位以上</t>
    <rPh sb="1" eb="2">
      <t>ネン</t>
    </rPh>
    <rPh sb="4" eb="6">
      <t>タンイ</t>
    </rPh>
    <rPh sb="6" eb="8">
      <t>イジョウ</t>
    </rPh>
    <rPh sb="9" eb="11">
      <t>カコ</t>
    </rPh>
    <rPh sb="12" eb="14">
      <t>ネンカン</t>
    </rPh>
    <rPh sb="18" eb="22">
      <t>タンイイジョウ</t>
    </rPh>
    <phoneticPr fontId="1"/>
  </si>
  <si>
    <t>四年目</t>
    <rPh sb="0" eb="1">
      <t>ヨン</t>
    </rPh>
    <rPh sb="1" eb="3">
      <t>ネンメ</t>
    </rPh>
    <phoneticPr fontId="1"/>
  </si>
  <si>
    <t>４年目小計</t>
    <rPh sb="1" eb="3">
      <t>ネンメ</t>
    </rPh>
    <rPh sb="3" eb="5">
      <t>ショウケイ</t>
    </rPh>
    <phoneticPr fontId="1"/>
  </si>
  <si>
    <t>五年目</t>
    <rPh sb="0" eb="1">
      <t>５</t>
    </rPh>
    <rPh sb="1" eb="2">
      <t>ネン</t>
    </rPh>
    <rPh sb="2" eb="3">
      <t>メ</t>
    </rPh>
    <phoneticPr fontId="1"/>
  </si>
  <si>
    <t>５年目小計</t>
    <rPh sb="1" eb="3">
      <t>ネンメ</t>
    </rPh>
    <rPh sb="3" eb="5">
      <t>ショウケイ</t>
    </rPh>
    <phoneticPr fontId="1"/>
  </si>
  <si>
    <t>六年目</t>
    <rPh sb="0" eb="1">
      <t>６</t>
    </rPh>
    <rPh sb="1" eb="2">
      <t>ネン</t>
    </rPh>
    <rPh sb="2" eb="3">
      <t>メ</t>
    </rPh>
    <phoneticPr fontId="1"/>
  </si>
  <si>
    <t>６年目小計</t>
    <rPh sb="1" eb="3">
      <t>ネンメ</t>
    </rPh>
    <rPh sb="3" eb="5">
      <t>ショウケイ</t>
    </rPh>
    <phoneticPr fontId="1"/>
  </si>
  <si>
    <t>一項目以上
合計　４単位以上</t>
    <rPh sb="0" eb="5">
      <t>イチコウモクイジョウ</t>
    </rPh>
    <rPh sb="6" eb="8">
      <t>ゴウケイ</t>
    </rPh>
    <rPh sb="10" eb="14">
      <t>タンイイジョウ</t>
    </rPh>
    <phoneticPr fontId="1"/>
  </si>
  <si>
    <t>二項目以上
合計　８単位以上</t>
    <rPh sb="0" eb="3">
      <t>ニコウモク</t>
    </rPh>
    <rPh sb="3" eb="5">
      <t>イジョウ</t>
    </rPh>
    <rPh sb="6" eb="8">
      <t>ゴウケイ</t>
    </rPh>
    <rPh sb="10" eb="14">
      <t>タンイイジョウ</t>
    </rPh>
    <phoneticPr fontId="1"/>
  </si>
  <si>
    <t>各項目履修
合計　８単位以上</t>
    <rPh sb="0" eb="3">
      <t>カクコウモク</t>
    </rPh>
    <rPh sb="3" eb="5">
      <t>リシュウ</t>
    </rPh>
    <rPh sb="6" eb="8">
      <t>ゴウケイ</t>
    </rPh>
    <rPh sb="10" eb="14">
      <t>タンイイジョウ</t>
    </rPh>
    <phoneticPr fontId="1"/>
  </si>
  <si>
    <t>各項目履修
合計　１２単位以上</t>
    <rPh sb="0" eb="3">
      <t>カクコウモク</t>
    </rPh>
    <rPh sb="3" eb="5">
      <t>リシュウ</t>
    </rPh>
    <rPh sb="6" eb="8">
      <t>ゴウケイ</t>
    </rPh>
    <rPh sb="11" eb="15">
      <t>タンイイジョウ</t>
    </rPh>
    <phoneticPr fontId="1"/>
  </si>
  <si>
    <t>20〇〇年</t>
    <rPh sb="4" eb="5">
      <t>ネン</t>
    </rPh>
    <phoneticPr fontId="1"/>
  </si>
  <si>
    <t>《使用法》
①日病薬のHPの研修会単位リストの該当行をコピー
②下の黄色の行に項目を限定して”値”のみを貼り付ける
③行が不足するときは下から2行目を行挿入/追加</t>
    <rPh sb="1" eb="4">
      <t>シヨウホウ</t>
    </rPh>
    <rPh sb="7" eb="8">
      <t>ニチ</t>
    </rPh>
    <rPh sb="8" eb="9">
      <t>ビョウ</t>
    </rPh>
    <rPh sb="9" eb="10">
      <t>ヤク</t>
    </rPh>
    <rPh sb="14" eb="16">
      <t>ケンシュウ</t>
    </rPh>
    <rPh sb="16" eb="17">
      <t>カイ</t>
    </rPh>
    <rPh sb="17" eb="19">
      <t>タンイ</t>
    </rPh>
    <rPh sb="23" eb="25">
      <t>ガイトウ</t>
    </rPh>
    <rPh sb="25" eb="26">
      <t>ギョウ</t>
    </rPh>
    <rPh sb="33" eb="34">
      <t>シタ</t>
    </rPh>
    <rPh sb="35" eb="37">
      <t>キイロ</t>
    </rPh>
    <rPh sb="38" eb="39">
      <t>ギョウ</t>
    </rPh>
    <rPh sb="40" eb="42">
      <t>コウモク</t>
    </rPh>
    <rPh sb="43" eb="45">
      <t>ゲンテイ</t>
    </rPh>
    <rPh sb="48" eb="49">
      <t>アタイ</t>
    </rPh>
    <rPh sb="53" eb="54">
      <t>ハ</t>
    </rPh>
    <rPh sb="55" eb="56">
      <t>ツ</t>
    </rPh>
    <rPh sb="61" eb="62">
      <t>ギョウ</t>
    </rPh>
    <rPh sb="63" eb="65">
      <t>フソク</t>
    </rPh>
    <rPh sb="70" eb="71">
      <t>シタ</t>
    </rPh>
    <rPh sb="74" eb="76">
      <t>ギョウメ</t>
    </rPh>
    <rPh sb="77" eb="78">
      <t>ギョウ</t>
    </rPh>
    <rPh sb="78" eb="80">
      <t>ソウニュウ</t>
    </rPh>
    <rPh sb="81" eb="83">
      <t>ツイカ</t>
    </rPh>
    <phoneticPr fontId="1"/>
  </si>
  <si>
    <t xml:space="preserve">Ⅰ－１ </t>
  </si>
  <si>
    <t xml:space="preserve">Ⅰ－２ </t>
  </si>
  <si>
    <t xml:space="preserve">Ⅱ－３ </t>
  </si>
  <si>
    <t xml:space="preserve">Ⅲ－２ </t>
  </si>
  <si>
    <t xml:space="preserve">Ⅴ－２ </t>
  </si>
  <si>
    <t xml:space="preserve">Ⅴ－３ </t>
  </si>
  <si>
    <t>カリキュラムなし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</si>
</sst>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0.0_ "/>
  </numFmts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indexed="72"/>
      <name val="MS PGothic"/>
      <family val="3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72"/>
      <name val="MS PGothic"/>
      <family val="3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FFFF5D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/>
      <top style="medium">
        <color rgb="FFFF0000"/>
      </top>
      <bottom style="thin">
        <color indexed="64"/>
      </bottom>
      <diagonal/>
    </border>
    <border>
      <left style="thin">
        <color indexed="64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8" fillId="0" borderId="0"/>
    <xf numFmtId="0" fontId="11" fillId="0" borderId="0">
      <alignment vertical="center"/>
    </xf>
    <xf numFmtId="0" fontId="12" fillId="0" borderId="0"/>
  </cellStyleXfs>
  <cellXfs count="143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>
      <alignment vertical="center"/>
    </xf>
    <xf numFmtId="0" fontId="0" fillId="0" borderId="10" xfId="0" applyBorder="1" applyAlignment="1">
      <alignment horizontal="left" vertical="center"/>
    </xf>
    <xf numFmtId="0" fontId="3" fillId="0" borderId="13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0" fillId="2" borderId="1" xfId="0" applyFill="1" applyBorder="1" applyAlignment="1">
      <alignment vertical="center" wrapText="1"/>
    </xf>
    <xf numFmtId="0" fontId="0" fillId="2" borderId="3" xfId="0" applyFill="1" applyBorder="1">
      <alignment vertical="center"/>
    </xf>
    <xf numFmtId="0" fontId="0" fillId="2" borderId="17" xfId="0" applyFill="1" applyBorder="1" applyAlignment="1">
      <alignment vertical="center" wrapText="1"/>
    </xf>
    <xf numFmtId="0" fontId="0" fillId="2" borderId="18" xfId="0" applyFill="1" applyBorder="1" applyAlignment="1">
      <alignment vertical="top"/>
    </xf>
    <xf numFmtId="0" fontId="6" fillId="2" borderId="17" xfId="0" applyFont="1" applyFill="1" applyBorder="1" applyAlignment="1">
      <alignment vertical="top" wrapText="1"/>
    </xf>
    <xf numFmtId="0" fontId="6" fillId="2" borderId="18" xfId="0" applyFont="1" applyFill="1" applyBorder="1" applyAlignment="1">
      <alignment vertical="top" wrapText="1"/>
    </xf>
    <xf numFmtId="0" fontId="6" fillId="2" borderId="19" xfId="0" applyFont="1" applyFill="1" applyBorder="1" applyAlignment="1">
      <alignment vertical="top" wrapText="1"/>
    </xf>
    <xf numFmtId="0" fontId="0" fillId="2" borderId="20" xfId="0" applyFill="1" applyBorder="1" applyAlignment="1">
      <alignment vertical="top" wrapText="1"/>
    </xf>
    <xf numFmtId="0" fontId="0" fillId="2" borderId="18" xfId="0" applyFill="1" applyBorder="1" applyAlignment="1">
      <alignment horizontal="left" vertical="center"/>
    </xf>
    <xf numFmtId="176" fontId="0" fillId="3" borderId="5" xfId="0" applyNumberFormat="1" applyFill="1" applyBorder="1" applyAlignment="1">
      <alignment vertical="center" wrapText="1"/>
    </xf>
    <xf numFmtId="0" fontId="0" fillId="4" borderId="6" xfId="0" applyFill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5" xfId="0" applyBorder="1">
      <alignment vertical="center"/>
    </xf>
    <xf numFmtId="0" fontId="0" fillId="0" borderId="13" xfId="0" applyBorder="1">
      <alignment vertical="center"/>
    </xf>
    <xf numFmtId="0" fontId="0" fillId="0" borderId="6" xfId="0" applyBorder="1">
      <alignment vertical="center"/>
    </xf>
    <xf numFmtId="0" fontId="0" fillId="0" borderId="21" xfId="0" applyBorder="1">
      <alignment vertical="center"/>
    </xf>
    <xf numFmtId="0" fontId="0" fillId="0" borderId="15" xfId="0" applyBorder="1">
      <alignment vertical="center"/>
    </xf>
    <xf numFmtId="0" fontId="0" fillId="0" borderId="14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 applyAlignment="1">
      <alignment vertical="center"/>
    </xf>
    <xf numFmtId="0" fontId="0" fillId="8" borderId="17" xfId="0" applyFill="1" applyBorder="1" applyAlignment="1">
      <alignment vertical="center" wrapText="1"/>
    </xf>
    <xf numFmtId="0" fontId="0" fillId="8" borderId="18" xfId="0" applyFill="1" applyBorder="1" applyAlignment="1">
      <alignment horizontal="left" vertical="center"/>
    </xf>
    <xf numFmtId="0" fontId="0" fillId="10" borderId="13" xfId="0" applyFill="1" applyBorder="1">
      <alignment vertical="center"/>
    </xf>
    <xf numFmtId="0" fontId="7" fillId="9" borderId="15" xfId="0" applyFont="1" applyFill="1" applyBorder="1" applyAlignment="1">
      <alignment vertical="center" wrapText="1"/>
    </xf>
    <xf numFmtId="0" fontId="7" fillId="9" borderId="11" xfId="0" applyFont="1" applyFill="1" applyBorder="1">
      <alignment vertical="center"/>
    </xf>
    <xf numFmtId="0" fontId="7" fillId="9" borderId="15" xfId="0" applyFont="1" applyFill="1" applyBorder="1">
      <alignment vertical="center"/>
    </xf>
    <xf numFmtId="0" fontId="7" fillId="9" borderId="49" xfId="0" applyFont="1" applyFill="1" applyBorder="1">
      <alignment vertical="center"/>
    </xf>
    <xf numFmtId="0" fontId="7" fillId="10" borderId="13" xfId="0" applyFont="1" applyFill="1" applyBorder="1">
      <alignment vertical="center"/>
    </xf>
    <xf numFmtId="0" fontId="7" fillId="0" borderId="0" xfId="0" applyFont="1">
      <alignment vertical="center"/>
    </xf>
    <xf numFmtId="0" fontId="7" fillId="9" borderId="53" xfId="0" applyFont="1" applyFill="1" applyBorder="1">
      <alignment vertical="center"/>
    </xf>
    <xf numFmtId="0" fontId="7" fillId="9" borderId="16" xfId="0" applyFont="1" applyFill="1" applyBorder="1">
      <alignment vertical="center"/>
    </xf>
    <xf numFmtId="0" fontId="13" fillId="0" borderId="0" xfId="0" applyFont="1">
      <alignment vertical="center"/>
    </xf>
    <xf numFmtId="0" fontId="13" fillId="0" borderId="43" xfId="0" applyFont="1" applyBorder="1">
      <alignment vertical="center"/>
    </xf>
    <xf numFmtId="0" fontId="13" fillId="0" borderId="44" xfId="0" applyFont="1" applyFill="1" applyBorder="1">
      <alignment vertical="center"/>
    </xf>
    <xf numFmtId="0" fontId="13" fillId="0" borderId="45" xfId="0" applyFont="1" applyBorder="1">
      <alignment vertical="center"/>
    </xf>
    <xf numFmtId="0" fontId="13" fillId="0" borderId="44" xfId="0" applyFont="1" applyBorder="1">
      <alignment vertical="center"/>
    </xf>
    <xf numFmtId="0" fontId="13" fillId="0" borderId="43" xfId="0" applyFont="1" applyFill="1" applyBorder="1">
      <alignment vertical="center"/>
    </xf>
    <xf numFmtId="0" fontId="14" fillId="0" borderId="44" xfId="0" applyFont="1" applyBorder="1">
      <alignment vertical="center"/>
    </xf>
    <xf numFmtId="0" fontId="14" fillId="0" borderId="44" xfId="0" applyFont="1" applyFill="1" applyBorder="1">
      <alignment vertical="center"/>
    </xf>
    <xf numFmtId="0" fontId="13" fillId="0" borderId="46" xfId="0" applyFont="1" applyBorder="1">
      <alignment vertical="center"/>
    </xf>
    <xf numFmtId="0" fontId="13" fillId="0" borderId="45" xfId="0" applyFont="1" applyBorder="1" applyAlignment="1">
      <alignment horizontal="right" vertical="center"/>
    </xf>
    <xf numFmtId="177" fontId="17" fillId="5" borderId="31" xfId="0" applyNumberFormat="1" applyFont="1" applyFill="1" applyBorder="1">
      <alignment vertical="center"/>
    </xf>
    <xf numFmtId="0" fontId="17" fillId="0" borderId="27" xfId="0" applyFont="1" applyBorder="1" applyAlignment="1">
      <alignment horizontal="right" vertical="center"/>
    </xf>
    <xf numFmtId="0" fontId="15" fillId="0" borderId="34" xfId="0" applyFont="1" applyBorder="1">
      <alignment vertical="center"/>
    </xf>
    <xf numFmtId="0" fontId="7" fillId="0" borderId="35" xfId="0" applyFont="1" applyBorder="1">
      <alignment vertical="center"/>
    </xf>
    <xf numFmtId="0" fontId="15" fillId="0" borderId="33" xfId="0" applyFont="1" applyBorder="1">
      <alignment vertical="center"/>
    </xf>
    <xf numFmtId="0" fontId="15" fillId="0" borderId="36" xfId="0" applyFont="1" applyBorder="1">
      <alignment vertical="center"/>
    </xf>
    <xf numFmtId="0" fontId="7" fillId="0" borderId="35" xfId="0" applyFont="1" applyFill="1" applyBorder="1">
      <alignment vertical="center"/>
    </xf>
    <xf numFmtId="0" fontId="15" fillId="0" borderId="37" xfId="0" applyFont="1" applyBorder="1">
      <alignment vertical="center"/>
    </xf>
    <xf numFmtId="0" fontId="15" fillId="0" borderId="38" xfId="0" applyFont="1" applyBorder="1">
      <alignment vertical="center"/>
    </xf>
    <xf numFmtId="0" fontId="7" fillId="0" borderId="39" xfId="0" applyFont="1" applyBorder="1">
      <alignment vertical="center"/>
    </xf>
    <xf numFmtId="0" fontId="7" fillId="0" borderId="39" xfId="0" applyFont="1" applyFill="1" applyBorder="1">
      <alignment vertical="center"/>
    </xf>
    <xf numFmtId="0" fontId="19" fillId="0" borderId="36" xfId="0" applyFont="1" applyBorder="1">
      <alignment vertical="center"/>
    </xf>
    <xf numFmtId="0" fontId="19" fillId="0" borderId="36" xfId="0" applyFont="1" applyFill="1" applyBorder="1">
      <alignment vertical="center"/>
    </xf>
    <xf numFmtId="0" fontId="16" fillId="0" borderId="38" xfId="0" applyFont="1" applyBorder="1">
      <alignment vertical="center"/>
    </xf>
    <xf numFmtId="0" fontId="15" fillId="0" borderId="40" xfId="0" applyFont="1" applyBorder="1">
      <alignment vertical="center"/>
    </xf>
    <xf numFmtId="177" fontId="15" fillId="0" borderId="38" xfId="0" applyNumberFormat="1" applyFont="1" applyBorder="1" applyAlignment="1">
      <alignment horizontal="center" vertical="center"/>
    </xf>
    <xf numFmtId="0" fontId="17" fillId="5" borderId="0" xfId="0" applyFont="1" applyFill="1" applyAlignment="1">
      <alignment horizontal="right" vertical="center"/>
    </xf>
    <xf numFmtId="0" fontId="0" fillId="0" borderId="28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1" xfId="0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0" fillId="0" borderId="54" xfId="0" applyBorder="1" applyAlignment="1">
      <alignment horizontal="left" vertical="center"/>
    </xf>
    <xf numFmtId="0" fontId="0" fillId="0" borderId="56" xfId="0" applyBorder="1" applyAlignment="1">
      <alignment vertical="center" wrapText="1"/>
    </xf>
    <xf numFmtId="0" fontId="0" fillId="0" borderId="58" xfId="0" applyBorder="1" applyAlignment="1">
      <alignment vertical="center" wrapText="1"/>
    </xf>
    <xf numFmtId="0" fontId="4" fillId="0" borderId="58" xfId="0" applyFont="1" applyBorder="1" applyAlignment="1">
      <alignment vertical="center" wrapText="1"/>
    </xf>
    <xf numFmtId="0" fontId="0" fillId="0" borderId="58" xfId="0" applyBorder="1" applyAlignment="1">
      <alignment horizontal="center" vertical="center" wrapText="1"/>
    </xf>
    <xf numFmtId="0" fontId="0" fillId="0" borderId="16" xfId="0" applyBorder="1" applyAlignment="1">
      <alignment vertical="top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3" fillId="0" borderId="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59" xfId="0" applyBorder="1">
      <alignment vertical="center"/>
    </xf>
    <xf numFmtId="0" fontId="0" fillId="0" borderId="60" xfId="0" applyBorder="1" applyAlignment="1">
      <alignment vertical="top" wrapText="1"/>
    </xf>
    <xf numFmtId="0" fontId="0" fillId="0" borderId="61" xfId="0" applyBorder="1" applyAlignment="1">
      <alignment vertical="top" wrapText="1"/>
    </xf>
    <xf numFmtId="0" fontId="17" fillId="0" borderId="12" xfId="0" applyFont="1" applyBorder="1" applyAlignment="1">
      <alignment horizontal="right" vertical="center"/>
    </xf>
    <xf numFmtId="0" fontId="7" fillId="9" borderId="8" xfId="0" applyFont="1" applyFill="1" applyBorder="1">
      <alignment vertical="center"/>
    </xf>
    <xf numFmtId="0" fontId="7" fillId="9" borderId="7" xfId="0" applyFont="1" applyFill="1" applyBorder="1">
      <alignment vertical="center"/>
    </xf>
    <xf numFmtId="0" fontId="7" fillId="9" borderId="62" xfId="0" applyFont="1" applyFill="1" applyBorder="1">
      <alignment vertical="center"/>
    </xf>
    <xf numFmtId="0" fontId="17" fillId="6" borderId="64" xfId="0" applyFont="1" applyFill="1" applyBorder="1">
      <alignment vertical="center"/>
    </xf>
    <xf numFmtId="0" fontId="17" fillId="0" borderId="55" xfId="0" applyFont="1" applyFill="1" applyBorder="1">
      <alignment vertical="center"/>
    </xf>
    <xf numFmtId="0" fontId="17" fillId="0" borderId="57" xfId="0" applyFont="1" applyFill="1" applyBorder="1">
      <alignment vertical="center"/>
    </xf>
    <xf numFmtId="0" fontId="17" fillId="0" borderId="56" xfId="0" applyFont="1" applyFill="1" applyBorder="1">
      <alignment vertical="center"/>
    </xf>
    <xf numFmtId="0" fontId="17" fillId="0" borderId="23" xfId="0" applyFont="1" applyFill="1" applyBorder="1">
      <alignment vertical="center"/>
    </xf>
    <xf numFmtId="0" fontId="7" fillId="8" borderId="51" xfId="0" applyFont="1" applyFill="1" applyBorder="1" applyAlignment="1">
      <alignment vertical="center" wrapText="1"/>
    </xf>
    <xf numFmtId="0" fontId="7" fillId="8" borderId="52" xfId="0" applyFont="1" applyFill="1" applyBorder="1" applyAlignment="1">
      <alignment vertical="center" wrapText="1"/>
    </xf>
    <xf numFmtId="0" fontId="20" fillId="0" borderId="55" xfId="0" applyFont="1" applyBorder="1" applyAlignment="1">
      <alignment vertical="center" wrapText="1"/>
    </xf>
    <xf numFmtId="0" fontId="0" fillId="0" borderId="52" xfId="0" applyBorder="1">
      <alignment vertical="center"/>
    </xf>
    <xf numFmtId="0" fontId="2" fillId="0" borderId="10" xfId="0" applyFont="1" applyBorder="1" applyAlignment="1">
      <alignment vertical="top" wrapText="1"/>
    </xf>
    <xf numFmtId="0" fontId="5" fillId="0" borderId="49" xfId="0" applyFont="1" applyBorder="1" applyAlignment="1">
      <alignment vertical="top" wrapText="1"/>
    </xf>
    <xf numFmtId="0" fontId="0" fillId="0" borderId="29" xfId="0" applyBorder="1" applyAlignment="1">
      <alignment vertical="center" wrapText="1"/>
    </xf>
    <xf numFmtId="0" fontId="0" fillId="8" borderId="47" xfId="0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 wrapText="1"/>
    </xf>
    <xf numFmtId="0" fontId="6" fillId="8" borderId="18" xfId="0" applyFont="1" applyFill="1" applyBorder="1" applyAlignment="1">
      <alignment horizontal="center" vertical="center" wrapText="1"/>
    </xf>
    <xf numFmtId="0" fontId="6" fillId="8" borderId="19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7" fillId="8" borderId="51" xfId="0" applyFont="1" applyFill="1" applyBorder="1" applyAlignment="1">
      <alignment horizontal="left" vertical="center" wrapText="1"/>
    </xf>
    <xf numFmtId="0" fontId="7" fillId="8" borderId="52" xfId="0" applyFont="1" applyFill="1" applyBorder="1" applyAlignment="1">
      <alignment horizontal="left" vertical="center" wrapText="1"/>
    </xf>
    <xf numFmtId="176" fontId="7" fillId="3" borderId="48" xfId="0" applyNumberFormat="1" applyFont="1" applyFill="1" applyBorder="1" applyAlignment="1">
      <alignment horizontal="center" vertical="center" wrapText="1"/>
    </xf>
    <xf numFmtId="176" fontId="7" fillId="3" borderId="22" xfId="0" applyNumberFormat="1" applyFont="1" applyFill="1" applyBorder="1" applyAlignment="1">
      <alignment horizontal="center" vertical="center" wrapText="1"/>
    </xf>
    <xf numFmtId="0" fontId="17" fillId="6" borderId="25" xfId="0" applyFont="1" applyFill="1" applyBorder="1" applyAlignment="1">
      <alignment horizontal="center" vertical="center"/>
    </xf>
    <xf numFmtId="0" fontId="17" fillId="6" borderId="24" xfId="0" applyFont="1" applyFill="1" applyBorder="1" applyAlignment="1">
      <alignment horizontal="center" vertical="center"/>
    </xf>
    <xf numFmtId="0" fontId="17" fillId="6" borderId="63" xfId="0" applyFont="1" applyFill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 wrapText="1"/>
    </xf>
    <xf numFmtId="0" fontId="18" fillId="6" borderId="50" xfId="0" applyFont="1" applyFill="1" applyBorder="1" applyAlignment="1">
      <alignment horizontal="center" vertical="center"/>
    </xf>
    <xf numFmtId="0" fontId="18" fillId="6" borderId="2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7" fillId="7" borderId="32" xfId="0" applyFont="1" applyFill="1" applyBorder="1" applyAlignment="1">
      <alignment horizontal="center" vertical="center"/>
    </xf>
    <xf numFmtId="0" fontId="17" fillId="7" borderId="33" xfId="0" applyFont="1" applyFill="1" applyBorder="1" applyAlignment="1">
      <alignment horizontal="center" vertical="center"/>
    </xf>
    <xf numFmtId="0" fontId="17" fillId="7" borderId="41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9" fillId="0" borderId="5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</cellXfs>
  <cellStyles count="4">
    <cellStyle name="標準" xfId="0" builtinId="0"/>
    <cellStyle name="標準 2" xfId="1" xr:uid="{00000000-0005-0000-0000-000001000000}"/>
    <cellStyle name="標準 2 2" xfId="3" xr:uid="{00000000-0005-0000-0000-000031000000}"/>
    <cellStyle name="標準 3" xfId="2" xr:uid="{00000000-0005-0000-0000-00003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2"/>
  <sheetViews>
    <sheetView tabSelected="1" view="pageBreakPreview" zoomScale="78" zoomScaleNormal="70" zoomScaleSheetLayoutView="78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A2" sqref="A2"/>
    </sheetView>
  </sheetViews>
  <sheetFormatPr defaultRowHeight="13"/>
  <cols>
    <col min="1" max="1" width="14.6328125" customWidth="1"/>
    <col min="2" max="2" width="14" customWidth="1"/>
    <col min="3" max="3" width="19" customWidth="1"/>
    <col min="4" max="4" width="15.90625" customWidth="1"/>
    <col min="22" max="22" width="16.81640625" customWidth="1"/>
    <col min="23" max="23" width="12.26953125" customWidth="1"/>
    <col min="24" max="24" width="13.36328125" customWidth="1"/>
  </cols>
  <sheetData>
    <row r="1" spans="1:24" ht="13.5" thickBot="1">
      <c r="A1" s="67"/>
      <c r="B1" s="68"/>
      <c r="C1" s="1"/>
      <c r="D1" s="2" t="s">
        <v>0</v>
      </c>
      <c r="E1" s="111" t="s">
        <v>1</v>
      </c>
      <c r="F1" s="112"/>
      <c r="G1" s="113"/>
      <c r="H1" s="111" t="s">
        <v>2</v>
      </c>
      <c r="I1" s="112"/>
      <c r="J1" s="112"/>
      <c r="K1" s="112"/>
      <c r="L1" s="112"/>
      <c r="M1" s="113"/>
      <c r="N1" s="111" t="s">
        <v>3</v>
      </c>
      <c r="O1" s="113"/>
      <c r="P1" s="111" t="s">
        <v>4</v>
      </c>
      <c r="Q1" s="113"/>
      <c r="R1" s="111" t="s">
        <v>5</v>
      </c>
      <c r="S1" s="112"/>
      <c r="T1" s="113"/>
      <c r="U1" s="70" t="s">
        <v>6</v>
      </c>
      <c r="V1" s="71" t="s">
        <v>7</v>
      </c>
      <c r="W1" s="1"/>
      <c r="X1" s="3"/>
    </row>
    <row r="2" spans="1:24" ht="43.5" customHeight="1" thickBot="1">
      <c r="A2" s="101" t="s">
        <v>79</v>
      </c>
      <c r="B2" s="73"/>
      <c r="C2" s="105"/>
      <c r="D2" s="69" t="s">
        <v>8</v>
      </c>
      <c r="E2" s="136" t="s">
        <v>87</v>
      </c>
      <c r="F2" s="122"/>
      <c r="G2" s="123"/>
      <c r="H2" s="121" t="s">
        <v>88</v>
      </c>
      <c r="I2" s="122"/>
      <c r="J2" s="122"/>
      <c r="K2" s="122"/>
      <c r="L2" s="122"/>
      <c r="M2" s="123"/>
      <c r="N2" s="121" t="s">
        <v>89</v>
      </c>
      <c r="O2" s="123"/>
      <c r="P2" s="121" t="s">
        <v>89</v>
      </c>
      <c r="Q2" s="123"/>
      <c r="R2" s="121" t="s">
        <v>90</v>
      </c>
      <c r="S2" s="122"/>
      <c r="T2" s="123"/>
      <c r="U2" s="74"/>
      <c r="V2" s="75" t="s">
        <v>80</v>
      </c>
      <c r="W2" s="76" t="s">
        <v>9</v>
      </c>
    </row>
    <row r="3" spans="1:24" ht="13.5" customHeight="1">
      <c r="A3" s="137" t="s">
        <v>92</v>
      </c>
      <c r="B3" s="138"/>
      <c r="C3" s="133"/>
      <c r="D3" s="131" t="s">
        <v>10</v>
      </c>
      <c r="E3" s="102" t="s">
        <v>11</v>
      </c>
      <c r="F3" s="4" t="s">
        <v>12</v>
      </c>
      <c r="G3" s="79" t="s">
        <v>13</v>
      </c>
      <c r="H3" s="78" t="s">
        <v>14</v>
      </c>
      <c r="I3" s="4" t="s">
        <v>15</v>
      </c>
      <c r="J3" s="4" t="s">
        <v>16</v>
      </c>
      <c r="K3" s="4" t="s">
        <v>17</v>
      </c>
      <c r="L3" s="4" t="s">
        <v>18</v>
      </c>
      <c r="M3" s="79" t="s">
        <v>19</v>
      </c>
      <c r="N3" s="78" t="s">
        <v>20</v>
      </c>
      <c r="O3" s="79" t="s">
        <v>21</v>
      </c>
      <c r="P3" s="78" t="s">
        <v>22</v>
      </c>
      <c r="Q3" s="79" t="s">
        <v>23</v>
      </c>
      <c r="R3" s="78" t="s">
        <v>24</v>
      </c>
      <c r="S3" s="4" t="s">
        <v>25</v>
      </c>
      <c r="T3" s="79" t="s">
        <v>26</v>
      </c>
      <c r="U3" s="87" t="s">
        <v>27</v>
      </c>
      <c r="V3" s="84"/>
      <c r="W3" s="72"/>
    </row>
    <row r="4" spans="1:24" ht="51" customHeight="1">
      <c r="A4" s="139"/>
      <c r="B4" s="140"/>
      <c r="C4" s="134"/>
      <c r="D4" s="132"/>
      <c r="E4" s="103" t="s">
        <v>28</v>
      </c>
      <c r="F4" s="6" t="s">
        <v>29</v>
      </c>
      <c r="G4" s="80" t="s">
        <v>30</v>
      </c>
      <c r="H4" s="82" t="s">
        <v>31</v>
      </c>
      <c r="I4" s="6" t="s">
        <v>32</v>
      </c>
      <c r="J4" s="6" t="s">
        <v>33</v>
      </c>
      <c r="K4" s="6" t="s">
        <v>34</v>
      </c>
      <c r="L4" s="6" t="s">
        <v>35</v>
      </c>
      <c r="M4" s="80" t="s">
        <v>36</v>
      </c>
      <c r="N4" s="82" t="s">
        <v>37</v>
      </c>
      <c r="O4" s="80" t="s">
        <v>38</v>
      </c>
      <c r="P4" s="82" t="s">
        <v>39</v>
      </c>
      <c r="Q4" s="80" t="s">
        <v>40</v>
      </c>
      <c r="R4" s="82" t="s">
        <v>41</v>
      </c>
      <c r="S4" s="6" t="s">
        <v>42</v>
      </c>
      <c r="T4" s="80" t="s">
        <v>43</v>
      </c>
      <c r="U4" s="88"/>
      <c r="V4" s="85"/>
      <c r="W4" s="5"/>
      <c r="X4" s="3"/>
    </row>
    <row r="5" spans="1:24" ht="57.75" customHeight="1" thickBot="1">
      <c r="A5" s="141"/>
      <c r="B5" s="142"/>
      <c r="C5" s="135"/>
      <c r="D5" s="77" t="s">
        <v>44</v>
      </c>
      <c r="E5" s="104" t="s">
        <v>45</v>
      </c>
      <c r="F5" s="7" t="s">
        <v>46</v>
      </c>
      <c r="G5" s="81" t="s">
        <v>47</v>
      </c>
      <c r="H5" s="83" t="s">
        <v>48</v>
      </c>
      <c r="I5" s="7" t="s">
        <v>49</v>
      </c>
      <c r="J5" s="7" t="s">
        <v>50</v>
      </c>
      <c r="K5" s="7" t="s">
        <v>51</v>
      </c>
      <c r="L5" s="7" t="s">
        <v>52</v>
      </c>
      <c r="M5" s="81" t="s">
        <v>53</v>
      </c>
      <c r="N5" s="83" t="s">
        <v>54</v>
      </c>
      <c r="O5" s="81" t="s">
        <v>55</v>
      </c>
      <c r="P5" s="83" t="s">
        <v>56</v>
      </c>
      <c r="Q5" s="81" t="s">
        <v>57</v>
      </c>
      <c r="R5" s="83" t="s">
        <v>58</v>
      </c>
      <c r="S5" s="7" t="s">
        <v>72</v>
      </c>
      <c r="T5" s="81" t="s">
        <v>59</v>
      </c>
      <c r="U5" s="89" t="s">
        <v>60</v>
      </c>
      <c r="V5" s="86"/>
      <c r="W5" s="5"/>
      <c r="X5" s="3"/>
    </row>
    <row r="6" spans="1:24" ht="16.5" customHeight="1" thickBot="1">
      <c r="A6" s="8" t="s">
        <v>61</v>
      </c>
      <c r="B6" s="9" t="s">
        <v>62</v>
      </c>
      <c r="C6" s="10" t="s">
        <v>63</v>
      </c>
      <c r="D6" s="10" t="s">
        <v>64</v>
      </c>
      <c r="E6" s="11" t="s">
        <v>65</v>
      </c>
      <c r="F6" s="12"/>
      <c r="G6" s="13"/>
      <c r="H6" s="14"/>
      <c r="I6" s="12"/>
      <c r="J6" s="12"/>
      <c r="K6" s="12"/>
      <c r="L6" s="12"/>
      <c r="M6" s="13"/>
      <c r="N6" s="14"/>
      <c r="O6" s="13"/>
      <c r="P6" s="14"/>
      <c r="Q6" s="13"/>
      <c r="R6" s="14"/>
      <c r="S6" s="12"/>
      <c r="T6" s="13"/>
      <c r="U6" s="15"/>
      <c r="V6" s="16"/>
      <c r="W6" s="10" t="s">
        <v>66</v>
      </c>
      <c r="X6" s="3"/>
    </row>
    <row r="7" spans="1:24" ht="25" customHeight="1">
      <c r="A7" s="99" t="s">
        <v>73</v>
      </c>
      <c r="B7" s="100" t="s">
        <v>91</v>
      </c>
      <c r="C7" s="29"/>
      <c r="D7" s="29"/>
      <c r="E7" s="106" t="s">
        <v>93</v>
      </c>
      <c r="F7" s="107" t="s">
        <v>94</v>
      </c>
      <c r="G7" s="108" t="s">
        <v>13</v>
      </c>
      <c r="H7" s="109" t="s">
        <v>14</v>
      </c>
      <c r="I7" s="107" t="s">
        <v>15</v>
      </c>
      <c r="J7" s="107" t="s">
        <v>95</v>
      </c>
      <c r="K7" s="107" t="s">
        <v>17</v>
      </c>
      <c r="L7" s="107" t="s">
        <v>18</v>
      </c>
      <c r="M7" s="108" t="s">
        <v>19</v>
      </c>
      <c r="N7" s="109" t="s">
        <v>20</v>
      </c>
      <c r="O7" s="108" t="s">
        <v>96</v>
      </c>
      <c r="P7" s="109" t="s">
        <v>22</v>
      </c>
      <c r="Q7" s="108" t="s">
        <v>23</v>
      </c>
      <c r="R7" s="109" t="s">
        <v>24</v>
      </c>
      <c r="S7" s="107" t="s">
        <v>97</v>
      </c>
      <c r="T7" s="108" t="s">
        <v>98</v>
      </c>
      <c r="U7" s="110" t="s">
        <v>99</v>
      </c>
      <c r="V7" s="30"/>
      <c r="W7" s="29"/>
      <c r="X7" s="3"/>
    </row>
    <row r="8" spans="1:24" ht="45" customHeight="1">
      <c r="A8" s="17"/>
      <c r="B8" s="18"/>
      <c r="C8" s="19"/>
      <c r="D8" s="19"/>
      <c r="E8" s="20"/>
      <c r="F8" s="21"/>
      <c r="G8" s="22"/>
      <c r="H8" s="20"/>
      <c r="I8" s="21"/>
      <c r="J8" s="21"/>
      <c r="K8" s="21"/>
      <c r="L8" s="21"/>
      <c r="M8" s="22"/>
      <c r="N8" s="20"/>
      <c r="O8" s="22"/>
      <c r="P8" s="20"/>
      <c r="Q8" s="22"/>
      <c r="R8" s="20"/>
      <c r="S8" s="21"/>
      <c r="T8" s="22"/>
      <c r="U8" s="23"/>
      <c r="V8" s="22"/>
      <c r="W8" s="21"/>
    </row>
    <row r="9" spans="1:24" ht="45" customHeight="1">
      <c r="A9" s="17"/>
      <c r="B9" s="18"/>
      <c r="C9" s="19"/>
      <c r="D9" s="19"/>
      <c r="E9" s="20"/>
      <c r="F9" s="21"/>
      <c r="G9" s="22"/>
      <c r="H9" s="20"/>
      <c r="I9" s="21"/>
      <c r="J9" s="21"/>
      <c r="K9" s="21"/>
      <c r="L9" s="21"/>
      <c r="M9" s="22"/>
      <c r="N9" s="20"/>
      <c r="O9" s="22"/>
      <c r="P9" s="20"/>
      <c r="Q9" s="22"/>
      <c r="R9" s="20"/>
      <c r="S9" s="21"/>
      <c r="T9" s="22"/>
      <c r="U9" s="23"/>
      <c r="V9" s="22"/>
      <c r="W9" s="21"/>
    </row>
    <row r="10" spans="1:24" ht="45" customHeight="1">
      <c r="A10" s="17"/>
      <c r="B10" s="18"/>
      <c r="C10" s="19"/>
      <c r="D10" s="19"/>
      <c r="E10" s="20"/>
      <c r="F10" s="21"/>
      <c r="G10" s="22"/>
      <c r="H10" s="20"/>
      <c r="I10" s="21"/>
      <c r="J10" s="21"/>
      <c r="K10" s="21"/>
      <c r="L10" s="21"/>
      <c r="M10" s="22"/>
      <c r="N10" s="20"/>
      <c r="O10" s="22"/>
      <c r="P10" s="20"/>
      <c r="Q10" s="22"/>
      <c r="R10" s="20"/>
      <c r="S10" s="21"/>
      <c r="T10" s="22"/>
      <c r="U10" s="23"/>
      <c r="V10" s="22"/>
      <c r="W10" s="21"/>
    </row>
    <row r="11" spans="1:24" ht="45" customHeight="1">
      <c r="A11" s="17"/>
      <c r="B11" s="18"/>
      <c r="C11" s="19"/>
      <c r="D11" s="19"/>
      <c r="E11" s="20"/>
      <c r="F11" s="21"/>
      <c r="G11" s="22"/>
      <c r="H11" s="20"/>
      <c r="I11" s="21"/>
      <c r="J11" s="21"/>
      <c r="K11" s="21"/>
      <c r="L11" s="21"/>
      <c r="M11" s="22"/>
      <c r="N11" s="20"/>
      <c r="O11" s="22"/>
      <c r="P11" s="20"/>
      <c r="Q11" s="22"/>
      <c r="R11" s="20"/>
      <c r="S11" s="21"/>
      <c r="T11" s="22"/>
      <c r="U11" s="23"/>
      <c r="V11" s="22"/>
      <c r="W11" s="21"/>
    </row>
    <row r="12" spans="1:24" ht="45" customHeight="1">
      <c r="A12" s="17"/>
      <c r="B12" s="18"/>
      <c r="C12" s="19"/>
      <c r="D12" s="19"/>
      <c r="E12" s="20"/>
      <c r="F12" s="21"/>
      <c r="G12" s="22"/>
      <c r="H12" s="20"/>
      <c r="I12" s="21"/>
      <c r="J12" s="21"/>
      <c r="K12" s="21"/>
      <c r="L12" s="21"/>
      <c r="M12" s="22"/>
      <c r="N12" s="20"/>
      <c r="O12" s="22"/>
      <c r="P12" s="20"/>
      <c r="Q12" s="22"/>
      <c r="R12" s="20"/>
      <c r="S12" s="21"/>
      <c r="T12" s="22"/>
      <c r="U12" s="23"/>
      <c r="V12" s="22"/>
      <c r="W12" s="21"/>
    </row>
    <row r="13" spans="1:24" ht="45" customHeight="1">
      <c r="A13" s="17"/>
      <c r="B13" s="18"/>
      <c r="C13" s="19"/>
      <c r="D13" s="19"/>
      <c r="E13" s="20"/>
      <c r="F13" s="21"/>
      <c r="G13" s="22"/>
      <c r="H13" s="20"/>
      <c r="I13" s="21"/>
      <c r="J13" s="21"/>
      <c r="K13" s="21"/>
      <c r="L13" s="21"/>
      <c r="M13" s="22"/>
      <c r="N13" s="20"/>
      <c r="O13" s="22"/>
      <c r="P13" s="20"/>
      <c r="Q13" s="22"/>
      <c r="R13" s="20"/>
      <c r="S13" s="21"/>
      <c r="T13" s="22"/>
      <c r="U13" s="23"/>
      <c r="V13" s="22"/>
      <c r="W13" s="21"/>
    </row>
    <row r="14" spans="1:24" ht="45" customHeight="1">
      <c r="A14" s="17"/>
      <c r="B14" s="18"/>
      <c r="C14" s="19"/>
      <c r="D14" s="19"/>
      <c r="E14" s="20"/>
      <c r="F14" s="21"/>
      <c r="G14" s="22"/>
      <c r="H14" s="20"/>
      <c r="I14" s="21"/>
      <c r="J14" s="21"/>
      <c r="K14" s="21"/>
      <c r="L14" s="21"/>
      <c r="M14" s="22"/>
      <c r="N14" s="20"/>
      <c r="O14" s="22"/>
      <c r="P14" s="20"/>
      <c r="Q14" s="22"/>
      <c r="R14" s="20"/>
      <c r="S14" s="21"/>
      <c r="T14" s="22"/>
      <c r="U14" s="23"/>
      <c r="V14" s="22"/>
      <c r="W14" s="21"/>
    </row>
    <row r="15" spans="1:24" ht="45" customHeight="1">
      <c r="A15" s="17"/>
      <c r="B15" s="18"/>
      <c r="C15" s="19"/>
      <c r="D15" s="19"/>
      <c r="E15" s="20"/>
      <c r="F15" s="21"/>
      <c r="G15" s="22"/>
      <c r="H15" s="20"/>
      <c r="I15" s="21"/>
      <c r="J15" s="21"/>
      <c r="K15" s="21"/>
      <c r="L15" s="21"/>
      <c r="M15" s="22"/>
      <c r="N15" s="20"/>
      <c r="O15" s="22"/>
      <c r="P15" s="20"/>
      <c r="Q15" s="22"/>
      <c r="R15" s="20"/>
      <c r="S15" s="21"/>
      <c r="T15" s="22"/>
      <c r="U15" s="23"/>
      <c r="V15" s="22"/>
      <c r="W15" s="21"/>
    </row>
    <row r="16" spans="1:24" ht="45" customHeight="1">
      <c r="A16" s="17"/>
      <c r="B16" s="18"/>
      <c r="C16" s="19"/>
      <c r="D16" s="19"/>
      <c r="E16" s="20"/>
      <c r="F16" s="21"/>
      <c r="G16" s="22"/>
      <c r="H16" s="20"/>
      <c r="I16" s="21"/>
      <c r="J16" s="21"/>
      <c r="K16" s="21"/>
      <c r="L16" s="21"/>
      <c r="M16" s="22"/>
      <c r="N16" s="20"/>
      <c r="O16" s="22"/>
      <c r="P16" s="20"/>
      <c r="Q16" s="22"/>
      <c r="R16" s="20"/>
      <c r="S16" s="21"/>
      <c r="T16" s="22"/>
      <c r="U16" s="23"/>
      <c r="V16" s="22"/>
      <c r="W16" s="21"/>
    </row>
    <row r="17" spans="1:24" ht="45" customHeight="1">
      <c r="A17" s="17"/>
      <c r="B17" s="18"/>
      <c r="C17" s="19"/>
      <c r="D17" s="19"/>
      <c r="E17" s="20"/>
      <c r="F17" s="21"/>
      <c r="G17" s="22"/>
      <c r="H17" s="20"/>
      <c r="I17" s="21"/>
      <c r="J17" s="21"/>
      <c r="K17" s="21"/>
      <c r="L17" s="21"/>
      <c r="M17" s="22"/>
      <c r="N17" s="20"/>
      <c r="O17" s="22"/>
      <c r="P17" s="20"/>
      <c r="Q17" s="22"/>
      <c r="R17" s="20"/>
      <c r="S17" s="21"/>
      <c r="T17" s="22"/>
      <c r="U17" s="23"/>
      <c r="V17" s="22"/>
      <c r="W17" s="21"/>
    </row>
    <row r="18" spans="1:24" ht="45" customHeight="1">
      <c r="A18" s="17"/>
      <c r="B18" s="18"/>
      <c r="C18" s="19"/>
      <c r="D18" s="19"/>
      <c r="E18" s="20"/>
      <c r="F18" s="21"/>
      <c r="G18" s="22"/>
      <c r="H18" s="20"/>
      <c r="I18" s="21"/>
      <c r="J18" s="21"/>
      <c r="K18" s="21"/>
      <c r="L18" s="21"/>
      <c r="M18" s="22"/>
      <c r="N18" s="20"/>
      <c r="O18" s="22"/>
      <c r="P18" s="20"/>
      <c r="Q18" s="22"/>
      <c r="R18" s="20"/>
      <c r="S18" s="21"/>
      <c r="T18" s="22"/>
      <c r="U18" s="23"/>
      <c r="V18" s="22"/>
      <c r="W18" s="21"/>
    </row>
    <row r="19" spans="1:24" s="37" customFormat="1" ht="45" customHeight="1" thickBot="1">
      <c r="A19" s="116" t="s">
        <v>77</v>
      </c>
      <c r="B19" s="117"/>
      <c r="C19" s="32"/>
      <c r="D19" s="32"/>
      <c r="E19" s="33">
        <f t="shared" ref="E19:V19" si="0">SUM(E8:E18)</f>
        <v>0</v>
      </c>
      <c r="F19" s="34">
        <f t="shared" si="0"/>
        <v>0</v>
      </c>
      <c r="G19" s="35">
        <f t="shared" si="0"/>
        <v>0</v>
      </c>
      <c r="H19" s="33">
        <f t="shared" si="0"/>
        <v>0</v>
      </c>
      <c r="I19" s="34">
        <f t="shared" si="0"/>
        <v>0</v>
      </c>
      <c r="J19" s="34">
        <f t="shared" si="0"/>
        <v>0</v>
      </c>
      <c r="K19" s="34">
        <f t="shared" si="0"/>
        <v>0</v>
      </c>
      <c r="L19" s="34">
        <f t="shared" si="0"/>
        <v>0</v>
      </c>
      <c r="M19" s="35">
        <f t="shared" si="0"/>
        <v>0</v>
      </c>
      <c r="N19" s="33">
        <f t="shared" si="0"/>
        <v>0</v>
      </c>
      <c r="O19" s="35">
        <f t="shared" si="0"/>
        <v>0</v>
      </c>
      <c r="P19" s="33">
        <f t="shared" si="0"/>
        <v>0</v>
      </c>
      <c r="Q19" s="35">
        <f t="shared" si="0"/>
        <v>0</v>
      </c>
      <c r="R19" s="33">
        <f t="shared" si="0"/>
        <v>0</v>
      </c>
      <c r="S19" s="34">
        <f t="shared" si="0"/>
        <v>0</v>
      </c>
      <c r="T19" s="35">
        <f t="shared" si="0"/>
        <v>0</v>
      </c>
      <c r="U19" s="33">
        <f t="shared" si="0"/>
        <v>0</v>
      </c>
      <c r="V19" s="33">
        <f t="shared" si="0"/>
        <v>0</v>
      </c>
      <c r="W19" s="36" t="str">
        <f>IF(V19&lt;10,"単位不足","単位　充足")</f>
        <v>単位不足</v>
      </c>
    </row>
    <row r="20" spans="1:24" ht="25" customHeight="1">
      <c r="A20" s="99" t="s">
        <v>74</v>
      </c>
      <c r="B20" s="100" t="s">
        <v>91</v>
      </c>
      <c r="C20" s="29"/>
      <c r="D20" s="29"/>
      <c r="E20" s="106" t="s">
        <v>93</v>
      </c>
      <c r="F20" s="107" t="s">
        <v>94</v>
      </c>
      <c r="G20" s="108" t="s">
        <v>13</v>
      </c>
      <c r="H20" s="109" t="s">
        <v>14</v>
      </c>
      <c r="I20" s="107" t="s">
        <v>15</v>
      </c>
      <c r="J20" s="107" t="s">
        <v>95</v>
      </c>
      <c r="K20" s="107" t="s">
        <v>17</v>
      </c>
      <c r="L20" s="107" t="s">
        <v>18</v>
      </c>
      <c r="M20" s="108" t="s">
        <v>19</v>
      </c>
      <c r="N20" s="109" t="s">
        <v>20</v>
      </c>
      <c r="O20" s="108" t="s">
        <v>96</v>
      </c>
      <c r="P20" s="109" t="s">
        <v>22</v>
      </c>
      <c r="Q20" s="108" t="s">
        <v>23</v>
      </c>
      <c r="R20" s="109" t="s">
        <v>24</v>
      </c>
      <c r="S20" s="107" t="s">
        <v>97</v>
      </c>
      <c r="T20" s="108" t="s">
        <v>98</v>
      </c>
      <c r="U20" s="110" t="s">
        <v>99</v>
      </c>
      <c r="V20" s="30"/>
      <c r="W20" s="29"/>
      <c r="X20" s="3"/>
    </row>
    <row r="21" spans="1:24" ht="44.25" customHeight="1">
      <c r="A21" s="17"/>
      <c r="B21" s="18"/>
      <c r="C21" s="19"/>
      <c r="D21" s="19"/>
      <c r="E21" s="20"/>
      <c r="F21" s="21"/>
      <c r="G21" s="22"/>
      <c r="H21" s="20"/>
      <c r="I21" s="21"/>
      <c r="J21" s="21"/>
      <c r="K21" s="21"/>
      <c r="L21" s="21"/>
      <c r="M21" s="22"/>
      <c r="N21" s="20"/>
      <c r="O21" s="22"/>
      <c r="P21" s="20"/>
      <c r="Q21" s="22"/>
      <c r="R21" s="20"/>
      <c r="S21" s="21"/>
      <c r="T21" s="22"/>
      <c r="U21" s="23"/>
      <c r="V21" s="22"/>
      <c r="W21" s="21"/>
    </row>
    <row r="22" spans="1:24" ht="44.25" customHeight="1">
      <c r="A22" s="17"/>
      <c r="B22" s="18"/>
      <c r="C22" s="19"/>
      <c r="D22" s="19"/>
      <c r="E22" s="20"/>
      <c r="F22" s="21"/>
      <c r="G22" s="22"/>
      <c r="H22" s="20"/>
      <c r="I22" s="21"/>
      <c r="J22" s="21"/>
      <c r="K22" s="21"/>
      <c r="L22" s="21"/>
      <c r="M22" s="22"/>
      <c r="N22" s="20"/>
      <c r="O22" s="22"/>
      <c r="P22" s="20"/>
      <c r="Q22" s="22"/>
      <c r="R22" s="20"/>
      <c r="S22" s="21"/>
      <c r="T22" s="22"/>
      <c r="U22" s="23"/>
      <c r="V22" s="22"/>
      <c r="W22" s="21"/>
    </row>
    <row r="23" spans="1:24" ht="44.25" customHeight="1">
      <c r="A23" s="17"/>
      <c r="B23" s="18"/>
      <c r="C23" s="19"/>
      <c r="D23" s="19"/>
      <c r="E23" s="20"/>
      <c r="F23" s="21"/>
      <c r="G23" s="22"/>
      <c r="H23" s="20"/>
      <c r="I23" s="21"/>
      <c r="J23" s="21"/>
      <c r="K23" s="21"/>
      <c r="L23" s="21"/>
      <c r="M23" s="22"/>
      <c r="N23" s="20"/>
      <c r="O23" s="22"/>
      <c r="P23" s="20"/>
      <c r="Q23" s="22"/>
      <c r="R23" s="20"/>
      <c r="S23" s="21"/>
      <c r="T23" s="22"/>
      <c r="U23" s="23"/>
      <c r="V23" s="22"/>
      <c r="W23" s="21"/>
    </row>
    <row r="24" spans="1:24" ht="44.25" customHeight="1">
      <c r="A24" s="17"/>
      <c r="B24" s="18"/>
      <c r="C24" s="19"/>
      <c r="D24" s="19"/>
      <c r="E24" s="20"/>
      <c r="F24" s="21"/>
      <c r="G24" s="22"/>
      <c r="H24" s="20"/>
      <c r="I24" s="21"/>
      <c r="J24" s="21"/>
      <c r="K24" s="21"/>
      <c r="L24" s="21"/>
      <c r="M24" s="22"/>
      <c r="N24" s="20"/>
      <c r="O24" s="22"/>
      <c r="P24" s="20"/>
      <c r="Q24" s="22"/>
      <c r="R24" s="20"/>
      <c r="S24" s="21"/>
      <c r="T24" s="22"/>
      <c r="U24" s="23"/>
      <c r="V24" s="22"/>
      <c r="W24" s="21"/>
    </row>
    <row r="25" spans="1:24" ht="44.25" customHeight="1">
      <c r="A25" s="17"/>
      <c r="B25" s="18"/>
      <c r="C25" s="19"/>
      <c r="D25" s="19"/>
      <c r="E25" s="20"/>
      <c r="F25" s="21"/>
      <c r="G25" s="22"/>
      <c r="H25" s="20"/>
      <c r="I25" s="21"/>
      <c r="J25" s="21"/>
      <c r="K25" s="21"/>
      <c r="L25" s="21"/>
      <c r="M25" s="22"/>
      <c r="N25" s="20"/>
      <c r="O25" s="22"/>
      <c r="P25" s="20"/>
      <c r="Q25" s="22"/>
      <c r="R25" s="20"/>
      <c r="S25" s="21"/>
      <c r="T25" s="22"/>
      <c r="U25" s="23"/>
      <c r="V25" s="22"/>
      <c r="W25" s="21"/>
    </row>
    <row r="26" spans="1:24" ht="44.25" customHeight="1">
      <c r="A26" s="17"/>
      <c r="B26" s="18"/>
      <c r="C26" s="19"/>
      <c r="D26" s="19"/>
      <c r="E26" s="20"/>
      <c r="F26" s="21"/>
      <c r="G26" s="22"/>
      <c r="H26" s="20"/>
      <c r="I26" s="21"/>
      <c r="J26" s="21"/>
      <c r="K26" s="21"/>
      <c r="L26" s="21"/>
      <c r="M26" s="22"/>
      <c r="N26" s="20"/>
      <c r="O26" s="22"/>
      <c r="P26" s="20"/>
      <c r="Q26" s="22"/>
      <c r="R26" s="20"/>
      <c r="S26" s="21"/>
      <c r="T26" s="22"/>
      <c r="U26" s="23"/>
      <c r="V26" s="22"/>
      <c r="W26" s="21"/>
    </row>
    <row r="27" spans="1:24" ht="44.25" customHeight="1">
      <c r="A27" s="17"/>
      <c r="B27" s="18"/>
      <c r="C27" s="19"/>
      <c r="D27" s="19"/>
      <c r="E27" s="20"/>
      <c r="F27" s="21"/>
      <c r="G27" s="22"/>
      <c r="H27" s="20"/>
      <c r="I27" s="21"/>
      <c r="J27" s="21"/>
      <c r="K27" s="21"/>
      <c r="L27" s="21"/>
      <c r="M27" s="22"/>
      <c r="N27" s="20"/>
      <c r="O27" s="22"/>
      <c r="P27" s="20"/>
      <c r="Q27" s="22"/>
      <c r="R27" s="20"/>
      <c r="S27" s="21"/>
      <c r="T27" s="22"/>
      <c r="U27" s="23"/>
      <c r="V27" s="22"/>
      <c r="W27" s="21"/>
    </row>
    <row r="28" spans="1:24" ht="44.25" customHeight="1">
      <c r="A28" s="17"/>
      <c r="B28" s="18"/>
      <c r="C28" s="19"/>
      <c r="D28" s="19"/>
      <c r="E28" s="20"/>
      <c r="F28" s="21"/>
      <c r="G28" s="22"/>
      <c r="H28" s="20"/>
      <c r="I28" s="21"/>
      <c r="J28" s="21"/>
      <c r="K28" s="21"/>
      <c r="L28" s="21"/>
      <c r="M28" s="22"/>
      <c r="N28" s="20"/>
      <c r="O28" s="22"/>
      <c r="P28" s="20"/>
      <c r="Q28" s="22"/>
      <c r="R28" s="20"/>
      <c r="S28" s="21"/>
      <c r="T28" s="22"/>
      <c r="U28" s="23"/>
      <c r="V28" s="22"/>
      <c r="W28" s="21"/>
    </row>
    <row r="29" spans="1:24" ht="44.25" customHeight="1">
      <c r="A29" s="17"/>
      <c r="B29" s="18"/>
      <c r="C29" s="19"/>
      <c r="D29" s="19"/>
      <c r="E29" s="20"/>
      <c r="F29" s="21"/>
      <c r="G29" s="22"/>
      <c r="H29" s="20"/>
      <c r="I29" s="21"/>
      <c r="J29" s="21"/>
      <c r="K29" s="21"/>
      <c r="L29" s="21"/>
      <c r="M29" s="22"/>
      <c r="N29" s="20"/>
      <c r="O29" s="22"/>
      <c r="P29" s="20"/>
      <c r="Q29" s="22"/>
      <c r="R29" s="20"/>
      <c r="S29" s="21"/>
      <c r="T29" s="22"/>
      <c r="U29" s="23"/>
      <c r="V29" s="22"/>
      <c r="W29" s="21"/>
    </row>
    <row r="30" spans="1:24" ht="44.25" customHeight="1">
      <c r="A30" s="17"/>
      <c r="B30" s="18"/>
      <c r="C30" s="19"/>
      <c r="D30" s="19"/>
      <c r="E30" s="20"/>
      <c r="F30" s="21"/>
      <c r="G30" s="22"/>
      <c r="H30" s="20"/>
      <c r="I30" s="21"/>
      <c r="J30" s="21"/>
      <c r="K30" s="21"/>
      <c r="L30" s="21"/>
      <c r="M30" s="22"/>
      <c r="N30" s="20"/>
      <c r="O30" s="22"/>
      <c r="P30" s="20"/>
      <c r="Q30" s="22"/>
      <c r="R30" s="20"/>
      <c r="S30" s="21"/>
      <c r="T30" s="22"/>
      <c r="U30" s="23"/>
      <c r="V30" s="22"/>
      <c r="W30" s="21"/>
    </row>
    <row r="31" spans="1:24" ht="44.25" customHeight="1">
      <c r="A31" s="17"/>
      <c r="B31" s="18"/>
      <c r="C31" s="19"/>
      <c r="D31" s="19"/>
      <c r="E31" s="20"/>
      <c r="F31" s="21"/>
      <c r="G31" s="22"/>
      <c r="H31" s="20"/>
      <c r="I31" s="21"/>
      <c r="J31" s="21"/>
      <c r="K31" s="21"/>
      <c r="L31" s="21"/>
      <c r="M31" s="22"/>
      <c r="N31" s="20"/>
      <c r="O31" s="22"/>
      <c r="P31" s="20"/>
      <c r="Q31" s="22"/>
      <c r="R31" s="20"/>
      <c r="S31" s="21"/>
      <c r="T31" s="22"/>
      <c r="U31" s="23"/>
      <c r="V31" s="22"/>
      <c r="W31" s="21"/>
    </row>
    <row r="32" spans="1:24" ht="44.25" customHeight="1">
      <c r="A32" s="17"/>
      <c r="B32" s="18"/>
      <c r="C32" s="19"/>
      <c r="D32" s="19"/>
      <c r="E32" s="20"/>
      <c r="F32" s="21"/>
      <c r="G32" s="22"/>
      <c r="H32" s="20"/>
      <c r="I32" s="21"/>
      <c r="J32" s="21"/>
      <c r="K32" s="21"/>
      <c r="L32" s="21"/>
      <c r="M32" s="22"/>
      <c r="N32" s="20"/>
      <c r="O32" s="22"/>
      <c r="P32" s="20"/>
      <c r="Q32" s="22"/>
      <c r="R32" s="20"/>
      <c r="S32" s="21"/>
      <c r="T32" s="22"/>
      <c r="U32" s="23"/>
      <c r="V32" s="22"/>
      <c r="W32" s="21"/>
    </row>
    <row r="33" spans="1:24" ht="44.25" customHeight="1">
      <c r="A33" s="17"/>
      <c r="B33" s="18"/>
      <c r="C33" s="19"/>
      <c r="D33" s="19"/>
      <c r="E33" s="20"/>
      <c r="F33" s="21"/>
      <c r="G33" s="22"/>
      <c r="H33" s="20"/>
      <c r="I33" s="21"/>
      <c r="J33" s="21"/>
      <c r="K33" s="21"/>
      <c r="L33" s="21"/>
      <c r="M33" s="22"/>
      <c r="N33" s="20"/>
      <c r="O33" s="22"/>
      <c r="P33" s="20"/>
      <c r="Q33" s="22"/>
      <c r="R33" s="20"/>
      <c r="S33" s="21"/>
      <c r="T33" s="22"/>
      <c r="U33" s="23"/>
      <c r="V33" s="22"/>
      <c r="W33" s="21"/>
    </row>
    <row r="34" spans="1:24" s="37" customFormat="1" ht="37.5" customHeight="1" thickBot="1">
      <c r="A34" s="116" t="s">
        <v>78</v>
      </c>
      <c r="B34" s="117"/>
      <c r="C34" s="32"/>
      <c r="D34" s="32"/>
      <c r="E34" s="33">
        <f t="shared" ref="E34:V34" si="1">SUM(E21:E33)</f>
        <v>0</v>
      </c>
      <c r="F34" s="34">
        <f t="shared" si="1"/>
        <v>0</v>
      </c>
      <c r="G34" s="35">
        <f t="shared" si="1"/>
        <v>0</v>
      </c>
      <c r="H34" s="33">
        <f t="shared" si="1"/>
        <v>0</v>
      </c>
      <c r="I34" s="34">
        <f t="shared" si="1"/>
        <v>0</v>
      </c>
      <c r="J34" s="34">
        <f t="shared" si="1"/>
        <v>0</v>
      </c>
      <c r="K34" s="34">
        <f t="shared" si="1"/>
        <v>0</v>
      </c>
      <c r="L34" s="34">
        <f t="shared" si="1"/>
        <v>0</v>
      </c>
      <c r="M34" s="35">
        <f t="shared" si="1"/>
        <v>0</v>
      </c>
      <c r="N34" s="33">
        <f t="shared" si="1"/>
        <v>0</v>
      </c>
      <c r="O34" s="35">
        <f t="shared" si="1"/>
        <v>0</v>
      </c>
      <c r="P34" s="33">
        <f t="shared" si="1"/>
        <v>0</v>
      </c>
      <c r="Q34" s="35">
        <f t="shared" si="1"/>
        <v>0</v>
      </c>
      <c r="R34" s="33">
        <f t="shared" si="1"/>
        <v>0</v>
      </c>
      <c r="S34" s="38">
        <f t="shared" si="1"/>
        <v>0</v>
      </c>
      <c r="T34" s="39">
        <f t="shared" si="1"/>
        <v>0</v>
      </c>
      <c r="U34" s="33">
        <f t="shared" si="1"/>
        <v>0</v>
      </c>
      <c r="V34" s="33">
        <f t="shared" si="1"/>
        <v>0</v>
      </c>
      <c r="W34" s="36" t="str">
        <f>IF(V34&lt;10,"単位不足","単位　充足")</f>
        <v>単位不足</v>
      </c>
    </row>
    <row r="35" spans="1:24" ht="25" customHeight="1">
      <c r="A35" s="114" t="s">
        <v>75</v>
      </c>
      <c r="B35" s="115"/>
      <c r="C35" s="29"/>
      <c r="D35" s="29"/>
      <c r="E35" s="106" t="s">
        <v>93</v>
      </c>
      <c r="F35" s="107" t="s">
        <v>94</v>
      </c>
      <c r="G35" s="108" t="s">
        <v>13</v>
      </c>
      <c r="H35" s="109" t="s">
        <v>14</v>
      </c>
      <c r="I35" s="107" t="s">
        <v>15</v>
      </c>
      <c r="J35" s="107" t="s">
        <v>95</v>
      </c>
      <c r="K35" s="107" t="s">
        <v>17</v>
      </c>
      <c r="L35" s="107" t="s">
        <v>18</v>
      </c>
      <c r="M35" s="108" t="s">
        <v>19</v>
      </c>
      <c r="N35" s="109" t="s">
        <v>20</v>
      </c>
      <c r="O35" s="108" t="s">
        <v>96</v>
      </c>
      <c r="P35" s="109" t="s">
        <v>22</v>
      </c>
      <c r="Q35" s="108" t="s">
        <v>23</v>
      </c>
      <c r="R35" s="109" t="s">
        <v>24</v>
      </c>
      <c r="S35" s="107" t="s">
        <v>97</v>
      </c>
      <c r="T35" s="108" t="s">
        <v>98</v>
      </c>
      <c r="U35" s="110" t="s">
        <v>99</v>
      </c>
      <c r="V35" s="30"/>
      <c r="W35" s="29"/>
      <c r="X35" s="3"/>
    </row>
    <row r="36" spans="1:24" ht="44.25" customHeight="1">
      <c r="A36" s="17"/>
      <c r="B36" s="18"/>
      <c r="C36" s="19"/>
      <c r="D36" s="19"/>
      <c r="E36" s="20"/>
      <c r="F36" s="21"/>
      <c r="G36" s="22"/>
      <c r="H36" s="20"/>
      <c r="I36" s="21"/>
      <c r="J36" s="21"/>
      <c r="K36" s="21"/>
      <c r="L36" s="21"/>
      <c r="M36" s="22"/>
      <c r="N36" s="20"/>
      <c r="O36" s="22"/>
      <c r="P36" s="20"/>
      <c r="Q36" s="22"/>
      <c r="R36" s="20"/>
      <c r="S36" s="21"/>
      <c r="T36" s="22"/>
      <c r="U36" s="23"/>
      <c r="V36" s="22"/>
      <c r="W36" s="21"/>
    </row>
    <row r="37" spans="1:24" ht="44.25" customHeight="1">
      <c r="A37" s="17"/>
      <c r="B37" s="18"/>
      <c r="C37" s="19"/>
      <c r="D37" s="19"/>
      <c r="E37" s="20"/>
      <c r="F37" s="21"/>
      <c r="G37" s="22"/>
      <c r="H37" s="20"/>
      <c r="I37" s="21"/>
      <c r="J37" s="21"/>
      <c r="K37" s="21"/>
      <c r="L37" s="21"/>
      <c r="M37" s="22"/>
      <c r="N37" s="20"/>
      <c r="O37" s="22"/>
      <c r="P37" s="20"/>
      <c r="Q37" s="22"/>
      <c r="R37" s="20"/>
      <c r="S37" s="21"/>
      <c r="T37" s="22"/>
      <c r="U37" s="23"/>
      <c r="V37" s="22"/>
      <c r="W37" s="21"/>
    </row>
    <row r="38" spans="1:24" ht="43.5" customHeight="1">
      <c r="A38" s="17"/>
      <c r="B38" s="18"/>
      <c r="C38" s="19"/>
      <c r="D38" s="19"/>
      <c r="E38" s="20"/>
      <c r="F38" s="21"/>
      <c r="G38" s="22"/>
      <c r="H38" s="20"/>
      <c r="I38" s="21"/>
      <c r="J38" s="21"/>
      <c r="K38" s="21"/>
      <c r="L38" s="21"/>
      <c r="M38" s="22"/>
      <c r="N38" s="20"/>
      <c r="O38" s="22"/>
      <c r="P38" s="20"/>
      <c r="Q38" s="22"/>
      <c r="R38" s="20"/>
      <c r="S38" s="21"/>
      <c r="T38" s="22"/>
      <c r="U38" s="23"/>
      <c r="V38" s="22"/>
      <c r="W38" s="21"/>
    </row>
    <row r="39" spans="1:24" ht="43.5" customHeight="1">
      <c r="A39" s="17"/>
      <c r="B39" s="18"/>
      <c r="C39" s="19"/>
      <c r="D39" s="19"/>
      <c r="E39" s="20"/>
      <c r="F39" s="21"/>
      <c r="G39" s="22"/>
      <c r="H39" s="20"/>
      <c r="I39" s="21"/>
      <c r="J39" s="21"/>
      <c r="K39" s="21"/>
      <c r="L39" s="21"/>
      <c r="M39" s="22"/>
      <c r="N39" s="20"/>
      <c r="O39" s="22"/>
      <c r="P39" s="20"/>
      <c r="Q39" s="22"/>
      <c r="R39" s="20"/>
      <c r="S39" s="21"/>
      <c r="T39" s="22"/>
      <c r="U39" s="23"/>
      <c r="V39" s="22"/>
      <c r="W39" s="21"/>
    </row>
    <row r="40" spans="1:24" ht="43.5" customHeight="1">
      <c r="A40" s="17"/>
      <c r="B40" s="18"/>
      <c r="C40" s="19"/>
      <c r="D40" s="19"/>
      <c r="E40" s="20"/>
      <c r="F40" s="21"/>
      <c r="G40" s="22"/>
      <c r="H40" s="20"/>
      <c r="I40" s="21"/>
      <c r="J40" s="21"/>
      <c r="K40" s="21"/>
      <c r="L40" s="21"/>
      <c r="M40" s="22"/>
      <c r="N40" s="20"/>
      <c r="O40" s="22"/>
      <c r="P40" s="20"/>
      <c r="Q40" s="22"/>
      <c r="R40" s="20"/>
      <c r="S40" s="21"/>
      <c r="T40" s="22"/>
      <c r="U40" s="23"/>
      <c r="V40" s="22"/>
      <c r="W40" s="21"/>
    </row>
    <row r="41" spans="1:24" ht="43.5" customHeight="1">
      <c r="A41" s="17"/>
      <c r="B41" s="18"/>
      <c r="C41" s="19"/>
      <c r="D41" s="19"/>
      <c r="E41" s="20"/>
      <c r="F41" s="21"/>
      <c r="G41" s="22"/>
      <c r="H41" s="20"/>
      <c r="I41" s="21"/>
      <c r="J41" s="21"/>
      <c r="K41" s="21"/>
      <c r="L41" s="21"/>
      <c r="M41" s="22"/>
      <c r="N41" s="20"/>
      <c r="O41" s="22"/>
      <c r="P41" s="20"/>
      <c r="Q41" s="22"/>
      <c r="R41" s="20"/>
      <c r="S41" s="21"/>
      <c r="T41" s="22"/>
      <c r="U41" s="23"/>
      <c r="V41" s="22"/>
      <c r="W41" s="21"/>
    </row>
    <row r="42" spans="1:24" ht="43.5" customHeight="1" thickBot="1">
      <c r="A42" s="116" t="s">
        <v>76</v>
      </c>
      <c r="B42" s="117"/>
      <c r="C42" s="32"/>
      <c r="D42" s="32"/>
      <c r="E42" s="33">
        <f t="shared" ref="E42:V42" si="2">SUM(E36:E41)</f>
        <v>0</v>
      </c>
      <c r="F42" s="34">
        <f t="shared" si="2"/>
        <v>0</v>
      </c>
      <c r="G42" s="35">
        <f t="shared" si="2"/>
        <v>0</v>
      </c>
      <c r="H42" s="33">
        <f t="shared" si="2"/>
        <v>0</v>
      </c>
      <c r="I42" s="34">
        <f t="shared" si="2"/>
        <v>0</v>
      </c>
      <c r="J42" s="34">
        <f t="shared" si="2"/>
        <v>0</v>
      </c>
      <c r="K42" s="34">
        <f t="shared" si="2"/>
        <v>0</v>
      </c>
      <c r="L42" s="34">
        <f t="shared" si="2"/>
        <v>0</v>
      </c>
      <c r="M42" s="35">
        <f t="shared" si="2"/>
        <v>0</v>
      </c>
      <c r="N42" s="33">
        <f t="shared" si="2"/>
        <v>0</v>
      </c>
      <c r="O42" s="35">
        <f t="shared" si="2"/>
        <v>0</v>
      </c>
      <c r="P42" s="33">
        <f t="shared" si="2"/>
        <v>0</v>
      </c>
      <c r="Q42" s="35">
        <f t="shared" si="2"/>
        <v>0</v>
      </c>
      <c r="R42" s="33">
        <f t="shared" si="2"/>
        <v>0</v>
      </c>
      <c r="S42" s="34">
        <f t="shared" si="2"/>
        <v>0</v>
      </c>
      <c r="T42" s="35">
        <f t="shared" si="2"/>
        <v>0</v>
      </c>
      <c r="U42" s="33">
        <f t="shared" si="2"/>
        <v>0</v>
      </c>
      <c r="V42" s="33">
        <f t="shared" si="2"/>
        <v>0</v>
      </c>
      <c r="W42" s="31" t="str">
        <f>IF(V42&lt;10,"単位不足","単位　充足")</f>
        <v>単位不足</v>
      </c>
    </row>
    <row r="43" spans="1:24" ht="25" customHeight="1">
      <c r="A43" s="114" t="s">
        <v>81</v>
      </c>
      <c r="B43" s="115"/>
      <c r="C43" s="29"/>
      <c r="D43" s="29"/>
      <c r="E43" s="106" t="s">
        <v>93</v>
      </c>
      <c r="F43" s="107" t="s">
        <v>94</v>
      </c>
      <c r="G43" s="108" t="s">
        <v>13</v>
      </c>
      <c r="H43" s="109" t="s">
        <v>14</v>
      </c>
      <c r="I43" s="107" t="s">
        <v>15</v>
      </c>
      <c r="J43" s="107" t="s">
        <v>95</v>
      </c>
      <c r="K43" s="107" t="s">
        <v>17</v>
      </c>
      <c r="L43" s="107" t="s">
        <v>18</v>
      </c>
      <c r="M43" s="108" t="s">
        <v>19</v>
      </c>
      <c r="N43" s="109" t="s">
        <v>20</v>
      </c>
      <c r="O43" s="108" t="s">
        <v>96</v>
      </c>
      <c r="P43" s="109" t="s">
        <v>22</v>
      </c>
      <c r="Q43" s="108" t="s">
        <v>23</v>
      </c>
      <c r="R43" s="109" t="s">
        <v>24</v>
      </c>
      <c r="S43" s="107" t="s">
        <v>97</v>
      </c>
      <c r="T43" s="108" t="s">
        <v>98</v>
      </c>
      <c r="U43" s="110" t="s">
        <v>99</v>
      </c>
      <c r="V43" s="30"/>
      <c r="W43" s="29"/>
      <c r="X43" s="3"/>
    </row>
    <row r="44" spans="1:24" ht="45" customHeight="1">
      <c r="A44" s="17"/>
      <c r="B44" s="18"/>
      <c r="C44" s="19"/>
      <c r="D44" s="19"/>
      <c r="E44" s="20"/>
      <c r="F44" s="21"/>
      <c r="G44" s="22"/>
      <c r="H44" s="20"/>
      <c r="I44" s="21"/>
      <c r="J44" s="21"/>
      <c r="K44" s="21"/>
      <c r="L44" s="21"/>
      <c r="M44" s="22"/>
      <c r="N44" s="20"/>
      <c r="O44" s="22"/>
      <c r="P44" s="20"/>
      <c r="Q44" s="22"/>
      <c r="R44" s="20"/>
      <c r="S44" s="21"/>
      <c r="T44" s="22"/>
      <c r="U44" s="23"/>
      <c r="V44" s="22"/>
      <c r="W44" s="21"/>
    </row>
    <row r="45" spans="1:24" ht="45" customHeight="1">
      <c r="A45" s="17"/>
      <c r="B45" s="18"/>
      <c r="C45" s="19"/>
      <c r="D45" s="19"/>
      <c r="E45" s="20"/>
      <c r="F45" s="21"/>
      <c r="G45" s="22"/>
      <c r="H45" s="20"/>
      <c r="I45" s="21"/>
      <c r="J45" s="21"/>
      <c r="K45" s="21"/>
      <c r="L45" s="21"/>
      <c r="M45" s="22"/>
      <c r="N45" s="20"/>
      <c r="O45" s="22"/>
      <c r="P45" s="20"/>
      <c r="Q45" s="22"/>
      <c r="R45" s="20"/>
      <c r="S45" s="21"/>
      <c r="T45" s="22"/>
      <c r="U45" s="23"/>
      <c r="V45" s="22"/>
      <c r="W45" s="21"/>
    </row>
    <row r="46" spans="1:24" ht="45" customHeight="1">
      <c r="A46" s="17"/>
      <c r="B46" s="18"/>
      <c r="C46" s="19"/>
      <c r="D46" s="19"/>
      <c r="E46" s="20"/>
      <c r="F46" s="21"/>
      <c r="G46" s="22"/>
      <c r="H46" s="20"/>
      <c r="I46" s="21"/>
      <c r="J46" s="21"/>
      <c r="K46" s="21"/>
      <c r="L46" s="21"/>
      <c r="M46" s="22"/>
      <c r="N46" s="20"/>
      <c r="O46" s="22"/>
      <c r="P46" s="20"/>
      <c r="Q46" s="22"/>
      <c r="R46" s="20"/>
      <c r="S46" s="21"/>
      <c r="T46" s="22"/>
      <c r="U46" s="23"/>
      <c r="V46" s="22"/>
      <c r="W46" s="21"/>
    </row>
    <row r="47" spans="1:24" ht="45" customHeight="1">
      <c r="A47" s="17"/>
      <c r="B47" s="18"/>
      <c r="C47" s="19"/>
      <c r="D47" s="19"/>
      <c r="E47" s="20"/>
      <c r="F47" s="21"/>
      <c r="G47" s="22"/>
      <c r="H47" s="20"/>
      <c r="I47" s="21"/>
      <c r="J47" s="21"/>
      <c r="K47" s="21"/>
      <c r="L47" s="21"/>
      <c r="M47" s="22"/>
      <c r="N47" s="20"/>
      <c r="O47" s="22"/>
      <c r="P47" s="20"/>
      <c r="Q47" s="22"/>
      <c r="R47" s="20"/>
      <c r="S47" s="21"/>
      <c r="T47" s="22"/>
      <c r="U47" s="23"/>
      <c r="V47" s="22"/>
      <c r="W47" s="21"/>
    </row>
    <row r="48" spans="1:24" ht="45" customHeight="1">
      <c r="A48" s="17"/>
      <c r="B48" s="18"/>
      <c r="C48" s="19"/>
      <c r="D48" s="19"/>
      <c r="E48" s="20"/>
      <c r="F48" s="21"/>
      <c r="G48" s="22"/>
      <c r="H48" s="20"/>
      <c r="I48" s="21"/>
      <c r="J48" s="21"/>
      <c r="K48" s="21"/>
      <c r="L48" s="21"/>
      <c r="M48" s="22"/>
      <c r="N48" s="20"/>
      <c r="O48" s="22"/>
      <c r="P48" s="20"/>
      <c r="Q48" s="22"/>
      <c r="R48" s="20"/>
      <c r="S48" s="21"/>
      <c r="T48" s="22"/>
      <c r="U48" s="23"/>
      <c r="V48" s="22"/>
      <c r="W48" s="21"/>
    </row>
    <row r="49" spans="1:24" ht="45" customHeight="1">
      <c r="A49" s="17"/>
      <c r="B49" s="18"/>
      <c r="C49" s="19"/>
      <c r="D49" s="19"/>
      <c r="E49" s="20"/>
      <c r="F49" s="21"/>
      <c r="G49" s="22"/>
      <c r="H49" s="20"/>
      <c r="I49" s="21"/>
      <c r="J49" s="21"/>
      <c r="K49" s="21"/>
      <c r="L49" s="21"/>
      <c r="M49" s="22"/>
      <c r="N49" s="20"/>
      <c r="O49" s="22"/>
      <c r="P49" s="20"/>
      <c r="Q49" s="22"/>
      <c r="R49" s="20"/>
      <c r="S49" s="21"/>
      <c r="T49" s="22"/>
      <c r="U49" s="23"/>
      <c r="V49" s="22"/>
      <c r="W49" s="21"/>
    </row>
    <row r="50" spans="1:24" ht="45" customHeight="1">
      <c r="A50" s="17"/>
      <c r="B50" s="18"/>
      <c r="C50" s="19"/>
      <c r="D50" s="19"/>
      <c r="E50" s="20"/>
      <c r="F50" s="21"/>
      <c r="G50" s="22"/>
      <c r="H50" s="20"/>
      <c r="I50" s="21"/>
      <c r="J50" s="21"/>
      <c r="K50" s="21"/>
      <c r="L50" s="21"/>
      <c r="M50" s="22"/>
      <c r="N50" s="20"/>
      <c r="O50" s="22"/>
      <c r="P50" s="20"/>
      <c r="Q50" s="22"/>
      <c r="R50" s="20"/>
      <c r="S50" s="21"/>
      <c r="T50" s="22"/>
      <c r="U50" s="23"/>
      <c r="V50" s="22"/>
      <c r="W50" s="21"/>
    </row>
    <row r="51" spans="1:24" ht="45" customHeight="1">
      <c r="A51" s="17"/>
      <c r="B51" s="18"/>
      <c r="C51" s="19"/>
      <c r="D51" s="19"/>
      <c r="E51" s="20"/>
      <c r="F51" s="21"/>
      <c r="G51" s="22"/>
      <c r="H51" s="20"/>
      <c r="I51" s="21"/>
      <c r="J51" s="21"/>
      <c r="K51" s="21"/>
      <c r="L51" s="21"/>
      <c r="M51" s="22"/>
      <c r="N51" s="20"/>
      <c r="O51" s="22"/>
      <c r="P51" s="20"/>
      <c r="Q51" s="22"/>
      <c r="R51" s="20"/>
      <c r="S51" s="21"/>
      <c r="T51" s="22"/>
      <c r="U51" s="23"/>
      <c r="V51" s="22"/>
      <c r="W51" s="21"/>
    </row>
    <row r="52" spans="1:24" ht="45" customHeight="1">
      <c r="A52" s="17"/>
      <c r="B52" s="18"/>
      <c r="C52" s="19"/>
      <c r="D52" s="19"/>
      <c r="E52" s="20"/>
      <c r="F52" s="21"/>
      <c r="G52" s="22"/>
      <c r="H52" s="20"/>
      <c r="I52" s="21"/>
      <c r="J52" s="21"/>
      <c r="K52" s="21"/>
      <c r="L52" s="21"/>
      <c r="M52" s="22"/>
      <c r="N52" s="20"/>
      <c r="O52" s="22"/>
      <c r="P52" s="20"/>
      <c r="Q52" s="22"/>
      <c r="R52" s="20"/>
      <c r="S52" s="21"/>
      <c r="T52" s="22"/>
      <c r="U52" s="23"/>
      <c r="V52" s="22"/>
      <c r="W52" s="21"/>
    </row>
    <row r="53" spans="1:24" ht="45" customHeight="1">
      <c r="A53" s="17"/>
      <c r="B53" s="18"/>
      <c r="C53" s="19"/>
      <c r="D53" s="19"/>
      <c r="E53" s="20"/>
      <c r="F53" s="21"/>
      <c r="G53" s="22"/>
      <c r="H53" s="20"/>
      <c r="I53" s="21"/>
      <c r="J53" s="21"/>
      <c r="K53" s="21"/>
      <c r="L53" s="21"/>
      <c r="M53" s="22"/>
      <c r="N53" s="20"/>
      <c r="O53" s="22"/>
      <c r="P53" s="20"/>
      <c r="Q53" s="22"/>
      <c r="R53" s="20"/>
      <c r="S53" s="21"/>
      <c r="T53" s="22"/>
      <c r="U53" s="23"/>
      <c r="V53" s="22"/>
      <c r="W53" s="21"/>
    </row>
    <row r="54" spans="1:24" ht="45" customHeight="1">
      <c r="A54" s="17"/>
      <c r="B54" s="18"/>
      <c r="C54" s="19"/>
      <c r="D54" s="19"/>
      <c r="E54" s="20"/>
      <c r="F54" s="21"/>
      <c r="G54" s="22"/>
      <c r="H54" s="20"/>
      <c r="I54" s="21"/>
      <c r="J54" s="21"/>
      <c r="K54" s="21"/>
      <c r="L54" s="21"/>
      <c r="M54" s="22"/>
      <c r="N54" s="20"/>
      <c r="O54" s="22"/>
      <c r="P54" s="20"/>
      <c r="Q54" s="22"/>
      <c r="R54" s="20"/>
      <c r="S54" s="21"/>
      <c r="T54" s="22"/>
      <c r="U54" s="23"/>
      <c r="V54" s="22"/>
      <c r="W54" s="21"/>
    </row>
    <row r="55" spans="1:24" s="37" customFormat="1" ht="45" customHeight="1" thickBot="1">
      <c r="A55" s="116" t="s">
        <v>82</v>
      </c>
      <c r="B55" s="117"/>
      <c r="C55" s="32"/>
      <c r="D55" s="32"/>
      <c r="E55" s="33">
        <f t="shared" ref="E55" si="3">SUM(E44:E54)</f>
        <v>0</v>
      </c>
      <c r="F55" s="34">
        <f t="shared" ref="F55" si="4">SUM(F44:F54)</f>
        <v>0</v>
      </c>
      <c r="G55" s="35">
        <f t="shared" ref="G55" si="5">SUM(G44:G54)</f>
        <v>0</v>
      </c>
      <c r="H55" s="33">
        <f t="shared" ref="H55" si="6">SUM(H44:H54)</f>
        <v>0</v>
      </c>
      <c r="I55" s="34">
        <f t="shared" ref="I55" si="7">SUM(I44:I54)</f>
        <v>0</v>
      </c>
      <c r="J55" s="34">
        <f t="shared" ref="J55" si="8">SUM(J44:J54)</f>
        <v>0</v>
      </c>
      <c r="K55" s="34">
        <f t="shared" ref="K55" si="9">SUM(K44:K54)</f>
        <v>0</v>
      </c>
      <c r="L55" s="34">
        <f t="shared" ref="L55" si="10">SUM(L44:L54)</f>
        <v>0</v>
      </c>
      <c r="M55" s="35">
        <f t="shared" ref="M55" si="11">SUM(M44:M54)</f>
        <v>0</v>
      </c>
      <c r="N55" s="33">
        <f t="shared" ref="N55" si="12">SUM(N44:N54)</f>
        <v>0</v>
      </c>
      <c r="O55" s="35">
        <f t="shared" ref="O55" si="13">SUM(O44:O54)</f>
        <v>0</v>
      </c>
      <c r="P55" s="33">
        <f t="shared" ref="P55" si="14">SUM(P44:P54)</f>
        <v>0</v>
      </c>
      <c r="Q55" s="35">
        <f t="shared" ref="Q55" si="15">SUM(Q44:Q54)</f>
        <v>0</v>
      </c>
      <c r="R55" s="33">
        <f t="shared" ref="R55" si="16">SUM(R44:R54)</f>
        <v>0</v>
      </c>
      <c r="S55" s="34">
        <f t="shared" ref="S55" si="17">SUM(S44:S54)</f>
        <v>0</v>
      </c>
      <c r="T55" s="35">
        <f t="shared" ref="T55" si="18">SUM(T44:T54)</f>
        <v>0</v>
      </c>
      <c r="U55" s="33">
        <f t="shared" ref="U55" si="19">SUM(U44:U54)</f>
        <v>0</v>
      </c>
      <c r="V55" s="33">
        <f t="shared" ref="V55" si="20">SUM(V44:V54)</f>
        <v>0</v>
      </c>
      <c r="W55" s="36" t="str">
        <f>IF(V55&lt;10,"単位不足","単位　充足")</f>
        <v>単位不足</v>
      </c>
    </row>
    <row r="56" spans="1:24" ht="25" customHeight="1">
      <c r="A56" s="114" t="s">
        <v>83</v>
      </c>
      <c r="B56" s="115"/>
      <c r="C56" s="29"/>
      <c r="D56" s="29"/>
      <c r="E56" s="106" t="s">
        <v>93</v>
      </c>
      <c r="F56" s="107" t="s">
        <v>94</v>
      </c>
      <c r="G56" s="108" t="s">
        <v>13</v>
      </c>
      <c r="H56" s="109" t="s">
        <v>14</v>
      </c>
      <c r="I56" s="107" t="s">
        <v>15</v>
      </c>
      <c r="J56" s="107" t="s">
        <v>95</v>
      </c>
      <c r="K56" s="107" t="s">
        <v>17</v>
      </c>
      <c r="L56" s="107" t="s">
        <v>18</v>
      </c>
      <c r="M56" s="108" t="s">
        <v>19</v>
      </c>
      <c r="N56" s="109" t="s">
        <v>20</v>
      </c>
      <c r="O56" s="108" t="s">
        <v>96</v>
      </c>
      <c r="P56" s="109" t="s">
        <v>22</v>
      </c>
      <c r="Q56" s="108" t="s">
        <v>23</v>
      </c>
      <c r="R56" s="109" t="s">
        <v>24</v>
      </c>
      <c r="S56" s="107" t="s">
        <v>97</v>
      </c>
      <c r="T56" s="108" t="s">
        <v>98</v>
      </c>
      <c r="U56" s="110" t="s">
        <v>99</v>
      </c>
      <c r="V56" s="30"/>
      <c r="W56" s="29"/>
      <c r="X56" s="3"/>
    </row>
    <row r="57" spans="1:24" ht="44.25" customHeight="1">
      <c r="A57" s="17"/>
      <c r="B57" s="18"/>
      <c r="C57" s="19"/>
      <c r="D57" s="19"/>
      <c r="E57" s="20"/>
      <c r="F57" s="21"/>
      <c r="G57" s="22"/>
      <c r="H57" s="20"/>
      <c r="I57" s="21"/>
      <c r="J57" s="21"/>
      <c r="K57" s="21"/>
      <c r="L57" s="21"/>
      <c r="M57" s="22"/>
      <c r="N57" s="20"/>
      <c r="O57" s="22"/>
      <c r="P57" s="20"/>
      <c r="Q57" s="22"/>
      <c r="R57" s="20"/>
      <c r="S57" s="21"/>
      <c r="T57" s="22"/>
      <c r="U57" s="23"/>
      <c r="V57" s="22"/>
      <c r="W57" s="21"/>
    </row>
    <row r="58" spans="1:24" ht="44.25" customHeight="1">
      <c r="A58" s="17"/>
      <c r="B58" s="18"/>
      <c r="C58" s="19"/>
      <c r="D58" s="19"/>
      <c r="E58" s="20"/>
      <c r="F58" s="21"/>
      <c r="G58" s="22"/>
      <c r="H58" s="20"/>
      <c r="I58" s="21"/>
      <c r="J58" s="21"/>
      <c r="K58" s="21"/>
      <c r="L58" s="21"/>
      <c r="M58" s="22"/>
      <c r="N58" s="20"/>
      <c r="O58" s="22"/>
      <c r="P58" s="20"/>
      <c r="Q58" s="22"/>
      <c r="R58" s="20"/>
      <c r="S58" s="21"/>
      <c r="T58" s="22"/>
      <c r="U58" s="23"/>
      <c r="V58" s="22"/>
      <c r="W58" s="21"/>
    </row>
    <row r="59" spans="1:24" ht="44.25" customHeight="1">
      <c r="A59" s="17"/>
      <c r="B59" s="18"/>
      <c r="C59" s="19"/>
      <c r="D59" s="19"/>
      <c r="E59" s="20"/>
      <c r="F59" s="21"/>
      <c r="G59" s="22"/>
      <c r="H59" s="20"/>
      <c r="I59" s="21"/>
      <c r="J59" s="21"/>
      <c r="K59" s="21"/>
      <c r="L59" s="21"/>
      <c r="M59" s="22"/>
      <c r="N59" s="20"/>
      <c r="O59" s="22"/>
      <c r="P59" s="20"/>
      <c r="Q59" s="22"/>
      <c r="R59" s="20"/>
      <c r="S59" s="21"/>
      <c r="T59" s="22"/>
      <c r="U59" s="23"/>
      <c r="V59" s="22"/>
      <c r="W59" s="21"/>
    </row>
    <row r="60" spans="1:24" ht="44.25" customHeight="1">
      <c r="A60" s="17"/>
      <c r="B60" s="18"/>
      <c r="C60" s="19"/>
      <c r="D60" s="19"/>
      <c r="E60" s="20"/>
      <c r="F60" s="21"/>
      <c r="G60" s="22"/>
      <c r="H60" s="20"/>
      <c r="I60" s="21"/>
      <c r="J60" s="21"/>
      <c r="K60" s="21"/>
      <c r="L60" s="21"/>
      <c r="M60" s="22"/>
      <c r="N60" s="20"/>
      <c r="O60" s="22"/>
      <c r="P60" s="20"/>
      <c r="Q60" s="22"/>
      <c r="R60" s="20"/>
      <c r="S60" s="21"/>
      <c r="T60" s="22"/>
      <c r="U60" s="23"/>
      <c r="V60" s="22"/>
      <c r="W60" s="21"/>
    </row>
    <row r="61" spans="1:24" ht="44.25" customHeight="1">
      <c r="A61" s="17"/>
      <c r="B61" s="18"/>
      <c r="C61" s="19"/>
      <c r="D61" s="19"/>
      <c r="E61" s="20"/>
      <c r="F61" s="21"/>
      <c r="G61" s="22"/>
      <c r="H61" s="20"/>
      <c r="I61" s="21"/>
      <c r="J61" s="21"/>
      <c r="K61" s="21"/>
      <c r="L61" s="21"/>
      <c r="M61" s="22"/>
      <c r="N61" s="20"/>
      <c r="O61" s="22"/>
      <c r="P61" s="20"/>
      <c r="Q61" s="22"/>
      <c r="R61" s="20"/>
      <c r="S61" s="21"/>
      <c r="T61" s="22"/>
      <c r="U61" s="23"/>
      <c r="V61" s="22"/>
      <c r="W61" s="21"/>
    </row>
    <row r="62" spans="1:24" ht="44.25" customHeight="1">
      <c r="A62" s="17"/>
      <c r="B62" s="18"/>
      <c r="C62" s="19"/>
      <c r="D62" s="19"/>
      <c r="E62" s="20"/>
      <c r="F62" s="21"/>
      <c r="G62" s="22"/>
      <c r="H62" s="20"/>
      <c r="I62" s="21"/>
      <c r="J62" s="21"/>
      <c r="K62" s="21"/>
      <c r="L62" s="21"/>
      <c r="M62" s="22"/>
      <c r="N62" s="20"/>
      <c r="O62" s="22"/>
      <c r="P62" s="20"/>
      <c r="Q62" s="22"/>
      <c r="R62" s="20"/>
      <c r="S62" s="21"/>
      <c r="T62" s="22"/>
      <c r="U62" s="23"/>
      <c r="V62" s="22"/>
      <c r="W62" s="21"/>
    </row>
    <row r="63" spans="1:24" ht="44.25" customHeight="1">
      <c r="A63" s="17"/>
      <c r="B63" s="18"/>
      <c r="C63" s="19"/>
      <c r="D63" s="19"/>
      <c r="E63" s="20"/>
      <c r="F63" s="21"/>
      <c r="G63" s="22"/>
      <c r="H63" s="20"/>
      <c r="I63" s="21"/>
      <c r="J63" s="21"/>
      <c r="K63" s="21"/>
      <c r="L63" s="21"/>
      <c r="M63" s="22"/>
      <c r="N63" s="20"/>
      <c r="O63" s="22"/>
      <c r="P63" s="20"/>
      <c r="Q63" s="22"/>
      <c r="R63" s="20"/>
      <c r="S63" s="21"/>
      <c r="T63" s="22"/>
      <c r="U63" s="23"/>
      <c r="V63" s="22"/>
      <c r="W63" s="21"/>
    </row>
    <row r="64" spans="1:24" ht="44.25" customHeight="1">
      <c r="A64" s="17"/>
      <c r="B64" s="18"/>
      <c r="C64" s="19"/>
      <c r="D64" s="19"/>
      <c r="E64" s="20"/>
      <c r="F64" s="21"/>
      <c r="G64" s="22"/>
      <c r="H64" s="20"/>
      <c r="I64" s="21"/>
      <c r="J64" s="21"/>
      <c r="K64" s="21"/>
      <c r="L64" s="21"/>
      <c r="M64" s="22"/>
      <c r="N64" s="20"/>
      <c r="O64" s="22"/>
      <c r="P64" s="20"/>
      <c r="Q64" s="22"/>
      <c r="R64" s="20"/>
      <c r="S64" s="21"/>
      <c r="T64" s="22"/>
      <c r="U64" s="23"/>
      <c r="V64" s="22"/>
      <c r="W64" s="21"/>
    </row>
    <row r="65" spans="1:24" ht="44.25" customHeight="1">
      <c r="A65" s="17"/>
      <c r="B65" s="18"/>
      <c r="C65" s="19"/>
      <c r="D65" s="19"/>
      <c r="E65" s="20"/>
      <c r="F65" s="21"/>
      <c r="G65" s="22"/>
      <c r="H65" s="20"/>
      <c r="I65" s="21"/>
      <c r="J65" s="21"/>
      <c r="K65" s="21"/>
      <c r="L65" s="21"/>
      <c r="M65" s="22"/>
      <c r="N65" s="20"/>
      <c r="O65" s="22"/>
      <c r="P65" s="20"/>
      <c r="Q65" s="22"/>
      <c r="R65" s="20"/>
      <c r="S65" s="21"/>
      <c r="T65" s="22"/>
      <c r="U65" s="23"/>
      <c r="V65" s="22"/>
      <c r="W65" s="21"/>
    </row>
    <row r="66" spans="1:24" ht="44.25" customHeight="1">
      <c r="A66" s="17"/>
      <c r="B66" s="18"/>
      <c r="C66" s="19"/>
      <c r="D66" s="19"/>
      <c r="E66" s="20"/>
      <c r="F66" s="21"/>
      <c r="G66" s="22"/>
      <c r="H66" s="20"/>
      <c r="I66" s="21"/>
      <c r="J66" s="21"/>
      <c r="K66" s="21"/>
      <c r="L66" s="21"/>
      <c r="M66" s="22"/>
      <c r="N66" s="20"/>
      <c r="O66" s="22"/>
      <c r="P66" s="20"/>
      <c r="Q66" s="22"/>
      <c r="R66" s="20"/>
      <c r="S66" s="21"/>
      <c r="T66" s="22"/>
      <c r="U66" s="23"/>
      <c r="V66" s="22"/>
      <c r="W66" s="21"/>
    </row>
    <row r="67" spans="1:24" ht="44.25" customHeight="1">
      <c r="A67" s="17"/>
      <c r="B67" s="18"/>
      <c r="C67" s="19"/>
      <c r="D67" s="19"/>
      <c r="E67" s="20"/>
      <c r="F67" s="21"/>
      <c r="G67" s="22"/>
      <c r="H67" s="20"/>
      <c r="I67" s="21"/>
      <c r="J67" s="21"/>
      <c r="K67" s="21"/>
      <c r="L67" s="21"/>
      <c r="M67" s="22"/>
      <c r="N67" s="20"/>
      <c r="O67" s="22"/>
      <c r="P67" s="20"/>
      <c r="Q67" s="22"/>
      <c r="R67" s="20"/>
      <c r="S67" s="21"/>
      <c r="T67" s="22"/>
      <c r="U67" s="23"/>
      <c r="V67" s="22"/>
      <c r="W67" s="21"/>
    </row>
    <row r="68" spans="1:24" ht="44.25" customHeight="1">
      <c r="A68" s="17"/>
      <c r="B68" s="18"/>
      <c r="C68" s="19"/>
      <c r="D68" s="19"/>
      <c r="E68" s="20"/>
      <c r="F68" s="21"/>
      <c r="G68" s="22"/>
      <c r="H68" s="20"/>
      <c r="I68" s="21"/>
      <c r="J68" s="21"/>
      <c r="K68" s="21"/>
      <c r="L68" s="21"/>
      <c r="M68" s="22"/>
      <c r="N68" s="20"/>
      <c r="O68" s="22"/>
      <c r="P68" s="20"/>
      <c r="Q68" s="22"/>
      <c r="R68" s="20"/>
      <c r="S68" s="21"/>
      <c r="T68" s="22"/>
      <c r="U68" s="23"/>
      <c r="V68" s="22"/>
      <c r="W68" s="21"/>
    </row>
    <row r="69" spans="1:24" ht="44.25" customHeight="1">
      <c r="A69" s="17"/>
      <c r="B69" s="18"/>
      <c r="C69" s="19"/>
      <c r="D69" s="19"/>
      <c r="E69" s="20"/>
      <c r="F69" s="21"/>
      <c r="G69" s="22"/>
      <c r="H69" s="20"/>
      <c r="I69" s="21"/>
      <c r="J69" s="21"/>
      <c r="K69" s="21"/>
      <c r="L69" s="21"/>
      <c r="M69" s="22"/>
      <c r="N69" s="20"/>
      <c r="O69" s="22"/>
      <c r="P69" s="20"/>
      <c r="Q69" s="22"/>
      <c r="R69" s="20"/>
      <c r="S69" s="21"/>
      <c r="T69" s="22"/>
      <c r="U69" s="23"/>
      <c r="V69" s="22"/>
      <c r="W69" s="21"/>
    </row>
    <row r="70" spans="1:24" s="37" customFormat="1" ht="37.5" customHeight="1" thickBot="1">
      <c r="A70" s="116" t="s">
        <v>84</v>
      </c>
      <c r="B70" s="117"/>
      <c r="C70" s="32"/>
      <c r="D70" s="32"/>
      <c r="E70" s="33">
        <f>SUM(E57:E69)</f>
        <v>0</v>
      </c>
      <c r="F70" s="34">
        <f t="shared" ref="F70:V70" si="21">SUM(F57:F69)</f>
        <v>0</v>
      </c>
      <c r="G70" s="35">
        <f t="shared" si="21"/>
        <v>0</v>
      </c>
      <c r="H70" s="33">
        <f t="shared" si="21"/>
        <v>0</v>
      </c>
      <c r="I70" s="34">
        <f t="shared" si="21"/>
        <v>0</v>
      </c>
      <c r="J70" s="34">
        <f t="shared" si="21"/>
        <v>0</v>
      </c>
      <c r="K70" s="34">
        <f t="shared" si="21"/>
        <v>0</v>
      </c>
      <c r="L70" s="34">
        <f t="shared" si="21"/>
        <v>0</v>
      </c>
      <c r="M70" s="35">
        <f t="shared" si="21"/>
        <v>0</v>
      </c>
      <c r="N70" s="33">
        <f t="shared" si="21"/>
        <v>0</v>
      </c>
      <c r="O70" s="35">
        <f t="shared" si="21"/>
        <v>0</v>
      </c>
      <c r="P70" s="33">
        <f t="shared" si="21"/>
        <v>0</v>
      </c>
      <c r="Q70" s="35">
        <f t="shared" si="21"/>
        <v>0</v>
      </c>
      <c r="R70" s="33">
        <f t="shared" si="21"/>
        <v>0</v>
      </c>
      <c r="S70" s="38">
        <f t="shared" si="21"/>
        <v>0</v>
      </c>
      <c r="T70" s="39">
        <f t="shared" si="21"/>
        <v>0</v>
      </c>
      <c r="U70" s="33">
        <f t="shared" si="21"/>
        <v>0</v>
      </c>
      <c r="V70" s="33">
        <f t="shared" si="21"/>
        <v>0</v>
      </c>
      <c r="W70" s="36" t="str">
        <f>IF(V70&lt;10,"単位不足","単位　充足")</f>
        <v>単位不足</v>
      </c>
    </row>
    <row r="71" spans="1:24" ht="25" customHeight="1">
      <c r="A71" s="114" t="s">
        <v>85</v>
      </c>
      <c r="B71" s="115"/>
      <c r="C71" s="29"/>
      <c r="D71" s="29"/>
      <c r="E71" s="106" t="s">
        <v>93</v>
      </c>
      <c r="F71" s="107" t="s">
        <v>94</v>
      </c>
      <c r="G71" s="108" t="s">
        <v>13</v>
      </c>
      <c r="H71" s="109" t="s">
        <v>14</v>
      </c>
      <c r="I71" s="107" t="s">
        <v>15</v>
      </c>
      <c r="J71" s="107" t="s">
        <v>95</v>
      </c>
      <c r="K71" s="107" t="s">
        <v>17</v>
      </c>
      <c r="L71" s="107" t="s">
        <v>18</v>
      </c>
      <c r="M71" s="108" t="s">
        <v>19</v>
      </c>
      <c r="N71" s="109" t="s">
        <v>20</v>
      </c>
      <c r="O71" s="108" t="s">
        <v>96</v>
      </c>
      <c r="P71" s="109" t="s">
        <v>22</v>
      </c>
      <c r="Q71" s="108" t="s">
        <v>23</v>
      </c>
      <c r="R71" s="109" t="s">
        <v>24</v>
      </c>
      <c r="S71" s="107" t="s">
        <v>97</v>
      </c>
      <c r="T71" s="108" t="s">
        <v>98</v>
      </c>
      <c r="U71" s="110" t="s">
        <v>99</v>
      </c>
      <c r="V71" s="30"/>
      <c r="W71" s="29"/>
      <c r="X71" s="3"/>
    </row>
    <row r="72" spans="1:24" ht="44.25" customHeight="1">
      <c r="A72" s="17"/>
      <c r="B72" s="18"/>
      <c r="C72" s="19"/>
      <c r="D72" s="19"/>
      <c r="E72" s="20"/>
      <c r="F72" s="21"/>
      <c r="G72" s="22"/>
      <c r="H72" s="20"/>
      <c r="I72" s="21"/>
      <c r="J72" s="21"/>
      <c r="K72" s="21"/>
      <c r="L72" s="21"/>
      <c r="M72" s="22"/>
      <c r="N72" s="20"/>
      <c r="O72" s="22"/>
      <c r="P72" s="20"/>
      <c r="Q72" s="22"/>
      <c r="R72" s="20"/>
      <c r="S72" s="21"/>
      <c r="T72" s="22"/>
      <c r="U72" s="23"/>
      <c r="V72" s="22"/>
      <c r="W72" s="21"/>
    </row>
    <row r="73" spans="1:24" ht="44.25" customHeight="1">
      <c r="A73" s="17"/>
      <c r="B73" s="18"/>
      <c r="C73" s="19"/>
      <c r="D73" s="19"/>
      <c r="E73" s="20"/>
      <c r="F73" s="21"/>
      <c r="G73" s="22"/>
      <c r="H73" s="20"/>
      <c r="I73" s="21"/>
      <c r="J73" s="21"/>
      <c r="K73" s="21"/>
      <c r="L73" s="21"/>
      <c r="M73" s="22"/>
      <c r="N73" s="20"/>
      <c r="O73" s="22"/>
      <c r="P73" s="20"/>
      <c r="Q73" s="22"/>
      <c r="R73" s="20"/>
      <c r="S73" s="21"/>
      <c r="T73" s="22"/>
      <c r="U73" s="23"/>
      <c r="V73" s="22"/>
      <c r="W73" s="21"/>
    </row>
    <row r="74" spans="1:24" ht="43.5" customHeight="1">
      <c r="A74" s="17"/>
      <c r="B74" s="18"/>
      <c r="C74" s="19"/>
      <c r="D74" s="19"/>
      <c r="E74" s="20"/>
      <c r="F74" s="21"/>
      <c r="G74" s="22"/>
      <c r="H74" s="20"/>
      <c r="I74" s="21"/>
      <c r="J74" s="21"/>
      <c r="K74" s="21"/>
      <c r="L74" s="21"/>
      <c r="M74" s="22"/>
      <c r="N74" s="20"/>
      <c r="O74" s="22"/>
      <c r="P74" s="20"/>
      <c r="Q74" s="22"/>
      <c r="R74" s="20"/>
      <c r="S74" s="21"/>
      <c r="T74" s="22"/>
      <c r="U74" s="23"/>
      <c r="V74" s="22"/>
      <c r="W74" s="21"/>
    </row>
    <row r="75" spans="1:24" ht="43.5" customHeight="1">
      <c r="A75" s="17"/>
      <c r="B75" s="18"/>
      <c r="C75" s="19"/>
      <c r="D75" s="19"/>
      <c r="E75" s="20"/>
      <c r="F75" s="21"/>
      <c r="G75" s="22"/>
      <c r="H75" s="20"/>
      <c r="I75" s="21"/>
      <c r="J75" s="21"/>
      <c r="K75" s="21"/>
      <c r="L75" s="21"/>
      <c r="M75" s="22"/>
      <c r="N75" s="20"/>
      <c r="O75" s="22"/>
      <c r="P75" s="20"/>
      <c r="Q75" s="22"/>
      <c r="R75" s="20"/>
      <c r="S75" s="21"/>
      <c r="T75" s="22"/>
      <c r="U75" s="23"/>
      <c r="V75" s="22"/>
      <c r="W75" s="21"/>
    </row>
    <row r="76" spans="1:24" ht="43.5" customHeight="1">
      <c r="A76" s="17"/>
      <c r="B76" s="18"/>
      <c r="C76" s="19"/>
      <c r="D76" s="19"/>
      <c r="E76" s="20"/>
      <c r="F76" s="21"/>
      <c r="G76" s="22"/>
      <c r="H76" s="20"/>
      <c r="I76" s="21"/>
      <c r="J76" s="21"/>
      <c r="K76" s="21"/>
      <c r="L76" s="21"/>
      <c r="M76" s="22"/>
      <c r="N76" s="20"/>
      <c r="O76" s="22"/>
      <c r="P76" s="20"/>
      <c r="Q76" s="22"/>
      <c r="R76" s="20"/>
      <c r="S76" s="21"/>
      <c r="T76" s="22"/>
      <c r="U76" s="23"/>
      <c r="V76" s="22"/>
      <c r="W76" s="21"/>
    </row>
    <row r="77" spans="1:24" ht="43.5" customHeight="1">
      <c r="A77" s="17"/>
      <c r="B77" s="18"/>
      <c r="C77" s="19"/>
      <c r="D77" s="19"/>
      <c r="E77" s="20"/>
      <c r="F77" s="21"/>
      <c r="G77" s="22"/>
      <c r="H77" s="20"/>
      <c r="I77" s="21"/>
      <c r="J77" s="21"/>
      <c r="K77" s="21"/>
      <c r="L77" s="21"/>
      <c r="M77" s="22"/>
      <c r="N77" s="20"/>
      <c r="O77" s="22"/>
      <c r="P77" s="20"/>
      <c r="Q77" s="22"/>
      <c r="R77" s="20"/>
      <c r="S77" s="21"/>
      <c r="T77" s="22"/>
      <c r="U77" s="23"/>
      <c r="V77" s="22"/>
      <c r="W77" s="21"/>
    </row>
    <row r="78" spans="1:24" s="37" customFormat="1" ht="43.5" customHeight="1" thickBot="1">
      <c r="A78" s="116" t="s">
        <v>86</v>
      </c>
      <c r="B78" s="117"/>
      <c r="C78" s="32"/>
      <c r="D78" s="32"/>
      <c r="E78" s="91">
        <f>SUM(E72:E77)</f>
        <v>0</v>
      </c>
      <c r="F78" s="92">
        <f t="shared" ref="F78:V78" si="22">SUM(F72:F77)</f>
        <v>0</v>
      </c>
      <c r="G78" s="93">
        <f t="shared" si="22"/>
        <v>0</v>
      </c>
      <c r="H78" s="91">
        <f t="shared" si="22"/>
        <v>0</v>
      </c>
      <c r="I78" s="92">
        <f t="shared" si="22"/>
        <v>0</v>
      </c>
      <c r="J78" s="92">
        <f t="shared" si="22"/>
        <v>0</v>
      </c>
      <c r="K78" s="92">
        <f t="shared" si="22"/>
        <v>0</v>
      </c>
      <c r="L78" s="92">
        <f t="shared" si="22"/>
        <v>0</v>
      </c>
      <c r="M78" s="93">
        <f t="shared" si="22"/>
        <v>0</v>
      </c>
      <c r="N78" s="91">
        <f t="shared" si="22"/>
        <v>0</v>
      </c>
      <c r="O78" s="93">
        <f t="shared" si="22"/>
        <v>0</v>
      </c>
      <c r="P78" s="91">
        <f t="shared" si="22"/>
        <v>0</v>
      </c>
      <c r="Q78" s="93">
        <f t="shared" si="22"/>
        <v>0</v>
      </c>
      <c r="R78" s="91">
        <f t="shared" si="22"/>
        <v>0</v>
      </c>
      <c r="S78" s="92">
        <f t="shared" si="22"/>
        <v>0</v>
      </c>
      <c r="T78" s="93">
        <f t="shared" si="22"/>
        <v>0</v>
      </c>
      <c r="U78" s="91">
        <f t="shared" si="22"/>
        <v>0</v>
      </c>
      <c r="V78" s="33">
        <f t="shared" si="22"/>
        <v>0</v>
      </c>
      <c r="W78" s="36" t="str">
        <f>IF(V78&lt;10,"単位不足","単位　充足")</f>
        <v>単位不足</v>
      </c>
    </row>
    <row r="79" spans="1:24" ht="43.5" customHeight="1" thickBot="1">
      <c r="A79" s="25" t="s">
        <v>67</v>
      </c>
      <c r="B79" s="26"/>
      <c r="C79" s="27"/>
      <c r="D79" s="90" t="s">
        <v>68</v>
      </c>
      <c r="E79" s="95">
        <f>E78+E70+E55+E42+E34+E19</f>
        <v>0</v>
      </c>
      <c r="F79" s="96">
        <f>F78+F70+F55+F42+F34+F19</f>
        <v>0</v>
      </c>
      <c r="G79" s="97">
        <f>G78+G70+G55+G42+G34+G19</f>
        <v>0</v>
      </c>
      <c r="H79" s="95">
        <f>H78+H70+H55+H42+H34+H19</f>
        <v>0</v>
      </c>
      <c r="I79" s="96">
        <f>I78+I70+I55+I42+I34+I19</f>
        <v>0</v>
      </c>
      <c r="J79" s="96">
        <f>J78+J70+J55+J42+J34+J19</f>
        <v>0</v>
      </c>
      <c r="K79" s="96">
        <f>K78+K70+K55+K42+K34+K19</f>
        <v>0</v>
      </c>
      <c r="L79" s="96">
        <f>L78+L70+L55+L42+L34+L19</f>
        <v>0</v>
      </c>
      <c r="M79" s="97">
        <f>M78+M70+M55+M42+M34+M19</f>
        <v>0</v>
      </c>
      <c r="N79" s="95">
        <f>N78+N70+N55+N42+N34+N19</f>
        <v>0</v>
      </c>
      <c r="O79" s="97">
        <f>O78+O70+O55+O42+O34+O19</f>
        <v>0</v>
      </c>
      <c r="P79" s="95">
        <f>P78+P70+P55+P42+P34+P19</f>
        <v>0</v>
      </c>
      <c r="Q79" s="97">
        <f>Q78+Q70+Q55+Q42+Q34+Q19</f>
        <v>0</v>
      </c>
      <c r="R79" s="95">
        <f>R78+R70+R55+R42+R34+R19</f>
        <v>0</v>
      </c>
      <c r="S79" s="96">
        <f>S78+S70+S55+S42+S34+S19</f>
        <v>0</v>
      </c>
      <c r="T79" s="97">
        <f>T78+T70+T55+T42+T34+T19</f>
        <v>0</v>
      </c>
      <c r="U79" s="98">
        <f>U78+U70+U55+U42+U34+U19</f>
        <v>0</v>
      </c>
      <c r="V79" s="66" t="s">
        <v>69</v>
      </c>
      <c r="W79" s="24"/>
    </row>
    <row r="80" spans="1:24" ht="43.5" customHeight="1" thickBot="1">
      <c r="B80" s="1"/>
      <c r="C80" s="28"/>
      <c r="D80" s="51" t="s">
        <v>70</v>
      </c>
      <c r="E80" s="118">
        <f>SUM(E79:G79)</f>
        <v>0</v>
      </c>
      <c r="F80" s="119"/>
      <c r="G80" s="120"/>
      <c r="H80" s="118">
        <f>SUM(H79:M79)</f>
        <v>0</v>
      </c>
      <c r="I80" s="119"/>
      <c r="J80" s="119"/>
      <c r="K80" s="119"/>
      <c r="L80" s="119"/>
      <c r="M80" s="120"/>
      <c r="N80" s="118">
        <f>SUM(N79,O79)</f>
        <v>0</v>
      </c>
      <c r="O80" s="120"/>
      <c r="P80" s="118">
        <f>SUM(P79,Q79)</f>
        <v>0</v>
      </c>
      <c r="Q80" s="120"/>
      <c r="R80" s="124">
        <f>SUM(R79:T79)</f>
        <v>0</v>
      </c>
      <c r="S80" s="125"/>
      <c r="T80" s="126"/>
      <c r="U80" s="94">
        <f>U79</f>
        <v>0</v>
      </c>
      <c r="V80" s="50">
        <f>SUM(E80:U80)</f>
        <v>0</v>
      </c>
    </row>
    <row r="81" spans="3:22" ht="31.5" customHeight="1">
      <c r="C81" s="127" t="s">
        <v>71</v>
      </c>
      <c r="D81" s="128"/>
      <c r="E81" s="52"/>
      <c r="F81" s="53" t="str">
        <f>IF(COUNTIFS(E79:G79,0)&lt;2.5,"項目数　クリア","項目数不足")</f>
        <v>項目数不足</v>
      </c>
      <c r="G81" s="54"/>
      <c r="H81" s="52"/>
      <c r="I81" s="55"/>
      <c r="J81" s="56" t="str">
        <f>IF(COUNTIFS(H79:M79,0)&lt;5,"項目数　クリア","項目数不足")</f>
        <v>項目数不足</v>
      </c>
      <c r="K81" s="57"/>
      <c r="L81" s="55"/>
      <c r="M81" s="58"/>
      <c r="N81" s="59" t="str">
        <f>IF(COUNTIFS(N79:O79,0)&lt;1,"項目数　クリア","項目数不足")</f>
        <v>項目数不足</v>
      </c>
      <c r="O81" s="54"/>
      <c r="P81" s="60" t="str">
        <f>IF(COUNTIFS(P79:Q79,0)&lt;1,"項目数　クリア","項目数不足")</f>
        <v>項目数不足</v>
      </c>
      <c r="Q81" s="54"/>
      <c r="R81" s="61"/>
      <c r="S81" s="62" t="str">
        <f>IF(COUNTIFS(R79:T79,0)&lt;1,"項目数　クリア","項目数不足")</f>
        <v>項目数不足</v>
      </c>
      <c r="T81" s="63"/>
      <c r="U81" s="64"/>
      <c r="V81" s="65">
        <f>ABS(100-V80)</f>
        <v>100</v>
      </c>
    </row>
    <row r="82" spans="3:22" s="40" customFormat="1" ht="31.5" customHeight="1" thickBot="1">
      <c r="C82" s="129"/>
      <c r="D82" s="130"/>
      <c r="E82" s="41"/>
      <c r="F82" s="42">
        <f>ABS(4-E80)</f>
        <v>4</v>
      </c>
      <c r="G82" s="43" t="str">
        <f>IF(E80&lt;2,"単位不足","単位　充足")</f>
        <v>単位不足</v>
      </c>
      <c r="H82" s="41"/>
      <c r="I82" s="44"/>
      <c r="J82" s="42">
        <f>ABS(8-H80)</f>
        <v>8</v>
      </c>
      <c r="K82" s="44" t="str">
        <f>IF(H80&lt;4,"単位不足","単位　充足")</f>
        <v>単位不足</v>
      </c>
      <c r="L82" s="44"/>
      <c r="M82" s="43"/>
      <c r="N82" s="41">
        <f>ABS(8-N80)</f>
        <v>8</v>
      </c>
      <c r="O82" s="43" t="str">
        <f>IF(N80&lt;4,"単位不足","単位　充足")</f>
        <v>単位不足</v>
      </c>
      <c r="P82" s="45">
        <f>ABS(8-P80)</f>
        <v>8</v>
      </c>
      <c r="Q82" s="43" t="str">
        <f>IF(P80&lt;4,"単位不足","単位　充足")</f>
        <v>単位不足</v>
      </c>
      <c r="R82" s="46"/>
      <c r="S82" s="47">
        <f>ABS(12-R80)</f>
        <v>12</v>
      </c>
      <c r="T82" s="46" t="str">
        <f>IF(R80&lt;6,"単位不足","単位　充足")</f>
        <v>単位不足</v>
      </c>
      <c r="U82" s="48"/>
      <c r="V82" s="49" t="str">
        <f>IF(V80&lt;100,"単位不足","単位　充足")</f>
        <v>単位不足</v>
      </c>
    </row>
  </sheetData>
  <mergeCells count="29">
    <mergeCell ref="E2:G2"/>
    <mergeCell ref="H2:M2"/>
    <mergeCell ref="N2:O2"/>
    <mergeCell ref="P2:Q2"/>
    <mergeCell ref="A35:B35"/>
    <mergeCell ref="A42:B42"/>
    <mergeCell ref="A34:B34"/>
    <mergeCell ref="A19:B19"/>
    <mergeCell ref="A3:B5"/>
    <mergeCell ref="R2:T2"/>
    <mergeCell ref="R80:T80"/>
    <mergeCell ref="C81:D82"/>
    <mergeCell ref="D3:D4"/>
    <mergeCell ref="C3:C5"/>
    <mergeCell ref="A78:B78"/>
    <mergeCell ref="E80:G80"/>
    <mergeCell ref="H80:M80"/>
    <mergeCell ref="N80:O80"/>
    <mergeCell ref="P80:Q80"/>
    <mergeCell ref="A43:B43"/>
    <mergeCell ref="A55:B55"/>
    <mergeCell ref="A56:B56"/>
    <mergeCell ref="A70:B70"/>
    <mergeCell ref="A71:B71"/>
    <mergeCell ref="E1:G1"/>
    <mergeCell ref="H1:M1"/>
    <mergeCell ref="N1:O1"/>
    <mergeCell ref="P1:Q1"/>
    <mergeCell ref="R1:T1"/>
  </mergeCells>
  <phoneticPr fontId="1"/>
  <pageMargins left="0.43307086614173229" right="0.23622047244094491" top="0.74803149606299213" bottom="0.74803149606299213" header="0.31496062992125984" footer="0.31496062992125984"/>
  <pageSetup paperSize="9" scale="47" orientation="landscape" horizontalDpi="0" verticalDpi="0" r:id="rId1"/>
  <rowBreaks count="4" manualBreakCount="4">
    <brk id="19" max="22" man="1"/>
    <brk id="34" max="22" man="1"/>
    <brk id="59" max="22" man="1"/>
    <brk id="67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縦集計</vt:lpstr>
      <vt:lpstr>縦集計!Print_Area</vt:lpstr>
      <vt:lpstr>縦集計!Print_Titles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yakuzaibu</dc:creator>
  <cp:lastModifiedBy>築地憲仁</cp:lastModifiedBy>
  <cp:lastPrinted>2017-01-05T01:08:51Z</cp:lastPrinted>
  <dcterms:created xsi:type="dcterms:W3CDTF">2016-06-13T04:25:11Z</dcterms:created>
  <dcterms:modified xsi:type="dcterms:W3CDTF">2018-12-09T03:31:41Z</dcterms:modified>
</cp:coreProperties>
</file>